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S:\ФО\Тарифы\2024\Соглашение 1-2024 с изменениями\"/>
    </mc:Choice>
  </mc:AlternateContent>
  <xr:revisionPtr revIDLastSave="0" documentId="13_ncr:1_{F3427973-0CE8-4106-A160-73BF46D321D8}" xr6:coauthVersionLast="47" xr6:coauthVersionMax="47" xr10:uidLastSave="{00000000-0000-0000-0000-000000000000}"/>
  <bookViews>
    <workbookView xWindow="-120" yWindow="-120" windowWidth="29040" windowHeight="15840" xr2:uid="{3CE84AC0-3803-4E29-8730-6939340BDBDE}"/>
  </bookViews>
  <sheets>
    <sheet name="тар.ВМП" sheetId="1" r:id="rId1"/>
  </sheets>
  <externalReferences>
    <externalReference r:id="rId2"/>
  </externalReferences>
  <definedNames>
    <definedName name="_xlnm._FilterDatabase" localSheetId="0" hidden="1">тар.ВМП!$A$15:$K$96</definedName>
    <definedName name="_xlnm.Print_Titles" localSheetId="0">тар.ВМП!$13:$15</definedName>
    <definedName name="_xlnm.Print_Area" localSheetId="0">тар.ВМП!$A$1:$F$73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6" i="1" l="1"/>
  <c r="E96" i="1" s="1"/>
  <c r="F96" i="1" s="1"/>
  <c r="E19" i="1" l="1"/>
  <c r="F19" i="1" s="1"/>
  <c r="E22" i="1"/>
  <c r="F22" i="1" s="1"/>
  <c r="E25" i="1"/>
  <c r="F25" i="1" s="1"/>
  <c r="E28" i="1"/>
  <c r="F28" i="1" s="1"/>
  <c r="E31" i="1"/>
  <c r="F31" i="1" s="1"/>
  <c r="E34" i="1"/>
  <c r="F34" i="1" s="1"/>
  <c r="E37" i="1"/>
  <c r="F37" i="1" s="1"/>
  <c r="E40" i="1"/>
  <c r="F40" i="1" s="1"/>
  <c r="E43" i="1"/>
  <c r="F43" i="1" s="1"/>
  <c r="E46" i="1"/>
  <c r="F46" i="1" s="1"/>
  <c r="E49" i="1"/>
  <c r="F49" i="1" s="1"/>
  <c r="E52" i="1"/>
  <c r="F52" i="1" s="1"/>
  <c r="E55" i="1"/>
  <c r="F55" i="1" s="1"/>
  <c r="E58" i="1"/>
  <c r="F58" i="1" s="1"/>
  <c r="E61" i="1"/>
  <c r="F61" i="1" s="1"/>
  <c r="E64" i="1"/>
  <c r="F64" i="1" s="1"/>
  <c r="E67" i="1"/>
  <c r="F67" i="1" s="1"/>
  <c r="E70" i="1"/>
  <c r="F70" i="1" s="1"/>
  <c r="E73" i="1"/>
  <c r="F73" i="1" s="1"/>
  <c r="E76" i="1"/>
  <c r="F76" i="1" s="1"/>
  <c r="E79" i="1"/>
  <c r="F79" i="1" s="1"/>
  <c r="E82" i="1"/>
  <c r="F82" i="1" s="1"/>
  <c r="E85" i="1"/>
  <c r="F85" i="1" s="1"/>
  <c r="E88" i="1"/>
  <c r="F88" i="1" s="1"/>
  <c r="E91" i="1"/>
  <c r="F91" i="1" s="1"/>
  <c r="E94" i="1"/>
  <c r="F94" i="1" s="1"/>
  <c r="E17" i="1"/>
  <c r="F17" i="1" s="1"/>
  <c r="E20" i="1"/>
  <c r="F20" i="1" s="1"/>
  <c r="E23" i="1"/>
  <c r="F23" i="1" s="1"/>
  <c r="E26" i="1"/>
  <c r="F26" i="1" s="1"/>
  <c r="E29" i="1"/>
  <c r="F29" i="1" s="1"/>
  <c r="E32" i="1"/>
  <c r="F32" i="1" s="1"/>
  <c r="E35" i="1"/>
  <c r="F35" i="1" s="1"/>
  <c r="E38" i="1"/>
  <c r="F38" i="1" s="1"/>
  <c r="E41" i="1"/>
  <c r="F41" i="1" s="1"/>
  <c r="E44" i="1"/>
  <c r="F44" i="1" s="1"/>
  <c r="E47" i="1"/>
  <c r="F47" i="1" s="1"/>
  <c r="E50" i="1"/>
  <c r="F50" i="1" s="1"/>
  <c r="E53" i="1"/>
  <c r="F53" i="1" s="1"/>
  <c r="E56" i="1"/>
  <c r="F56" i="1" s="1"/>
  <c r="E59" i="1"/>
  <c r="F59" i="1" s="1"/>
  <c r="E62" i="1"/>
  <c r="F62" i="1" s="1"/>
  <c r="E65" i="1"/>
  <c r="F65" i="1" s="1"/>
  <c r="E68" i="1"/>
  <c r="F68" i="1" s="1"/>
  <c r="E71" i="1"/>
  <c r="F71" i="1" s="1"/>
  <c r="E74" i="1"/>
  <c r="F74" i="1" s="1"/>
  <c r="E77" i="1"/>
  <c r="F77" i="1" s="1"/>
  <c r="E80" i="1"/>
  <c r="F80" i="1" s="1"/>
  <c r="E83" i="1"/>
  <c r="F83" i="1" s="1"/>
  <c r="E86" i="1"/>
  <c r="F86" i="1" s="1"/>
  <c r="E89" i="1"/>
  <c r="F89" i="1" s="1"/>
  <c r="E92" i="1"/>
  <c r="F92" i="1" s="1"/>
  <c r="E95" i="1"/>
  <c r="F95" i="1" s="1"/>
  <c r="F16" i="1"/>
  <c r="E18" i="1"/>
  <c r="F18" i="1" s="1"/>
  <c r="E21" i="1"/>
  <c r="F21" i="1" s="1"/>
  <c r="E24" i="1"/>
  <c r="F24" i="1" s="1"/>
  <c r="E27" i="1"/>
  <c r="F27" i="1" s="1"/>
  <c r="E30" i="1"/>
  <c r="F30" i="1" s="1"/>
  <c r="E33" i="1"/>
  <c r="F33" i="1" s="1"/>
  <c r="E36" i="1"/>
  <c r="F36" i="1" s="1"/>
  <c r="E39" i="1"/>
  <c r="F39" i="1" s="1"/>
  <c r="E42" i="1"/>
  <c r="F42" i="1" s="1"/>
  <c r="E45" i="1"/>
  <c r="F45" i="1" s="1"/>
  <c r="E48" i="1"/>
  <c r="F48" i="1" s="1"/>
  <c r="E51" i="1"/>
  <c r="F51" i="1" s="1"/>
  <c r="E54" i="1"/>
  <c r="F54" i="1" s="1"/>
  <c r="E57" i="1"/>
  <c r="F57" i="1" s="1"/>
  <c r="E60" i="1"/>
  <c r="F60" i="1" s="1"/>
  <c r="E63" i="1"/>
  <c r="F63" i="1" s="1"/>
  <c r="E66" i="1"/>
  <c r="F66" i="1" s="1"/>
  <c r="E69" i="1"/>
  <c r="F69" i="1" s="1"/>
  <c r="E72" i="1"/>
  <c r="F72" i="1" s="1"/>
  <c r="E75" i="1"/>
  <c r="F75" i="1" s="1"/>
  <c r="E78" i="1"/>
  <c r="F78" i="1" s="1"/>
  <c r="E81" i="1"/>
  <c r="F81" i="1" s="1"/>
  <c r="E84" i="1"/>
  <c r="F84" i="1" s="1"/>
  <c r="E87" i="1"/>
  <c r="F87" i="1" s="1"/>
  <c r="E90" i="1"/>
  <c r="F90" i="1" s="1"/>
  <c r="E93" i="1"/>
  <c r="F93" i="1" s="1"/>
</calcChain>
</file>

<file path=xl/sharedStrings.xml><?xml version="1.0" encoding="utf-8"?>
<sst xmlns="http://schemas.openxmlformats.org/spreadsheetml/2006/main" count="92" uniqueCount="31">
  <si>
    <t>Приложение 3.2</t>
  </si>
  <si>
    <t>к Соглашению об установлении тарифов на оплату</t>
  </si>
  <si>
    <t>медицинской помощи по обязательному медицинскому</t>
  </si>
  <si>
    <t>Нормативы финансовых затрат на единицу объема предоставления высокотехнологичной медицинской помощи и доли заработной платы в структуре затрат на оказание высокотехнологичной медицинской помощи с  01.01.2024 года</t>
  </si>
  <si>
    <t>Наименование профиля ВМП</t>
  </si>
  <si>
    <t>Номер группы ВМП</t>
  </si>
  <si>
    <t>Нормативы ВМП по базовой программе</t>
  </si>
  <si>
    <t>Доля заработной платы в составе норматива финансовых затрат на единицу объема медицинской помощи в целях применения КД, %</t>
  </si>
  <si>
    <t>Коэффициент дифференциации субъекта Российской Федерации, приведенный к 3,638 по средневзвешенному значению для медицинских организаций, расположенных на территории Камчатского края (за исключением Корякского округа и Алеутского муниципального района)</t>
  </si>
  <si>
    <t>Норматив финансовых затрат на единицу объема предоставления ВМП для медицинских организаций, расположенных на территории Камчатского края (за исключением Корякского округа и Алеутского муниципального района), рублей</t>
  </si>
  <si>
    <t>Акушерство и гинекология</t>
  </si>
  <si>
    <t>Гастроэнтерология</t>
  </si>
  <si>
    <t>Гематология</t>
  </si>
  <si>
    <t>Детская хирургия в период новорожденности</t>
  </si>
  <si>
    <t>Дерматовенерология</t>
  </si>
  <si>
    <t>Комбустиология</t>
  </si>
  <si>
    <t>Нейрохирургия</t>
  </si>
  <si>
    <t>Неонатология</t>
  </si>
  <si>
    <t>Онкология</t>
  </si>
  <si>
    <t>Отоларингология</t>
  </si>
  <si>
    <t>Офтальмология</t>
  </si>
  <si>
    <t>Педиатрия</t>
  </si>
  <si>
    <t>Ревматология</t>
  </si>
  <si>
    <t>Сердечно-сосудистая хирургия</t>
  </si>
  <si>
    <t>Торакальная хирургия</t>
  </si>
  <si>
    <t>Травмотология и ортопедия</t>
  </si>
  <si>
    <t>Урология</t>
  </si>
  <si>
    <t>Хирургия</t>
  </si>
  <si>
    <t>Челюстно-лицевая хирургия</t>
  </si>
  <si>
    <t>Эндокринология</t>
  </si>
  <si>
    <t>страхованию от 30.01.2024 года № 1/2024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</si>
</sst>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0.0%"/>
    <numFmt numFmtId="165" formatCode="0.0000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8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2" fillId="0" borderId="0"/>
  </cellStyleXfs>
  <cellXfs count="30">
    <xf numFmtId="0" fontId="0" fillId="0" borderId="0" xfId="0"/>
    <xf numFmtId="0" fontId="0" fillId="0" borderId="0" xfId="0" applyAlignment="1">
      <alignment horizontal="left"/>
    </xf>
    <xf numFmtId="0" fontId="3" fillId="0" borderId="0" xfId="2" applyFont="1" applyAlignment="1">
      <alignment horizontal="right"/>
    </xf>
    <xf numFmtId="0" fontId="4" fillId="0" borderId="0" xfId="0" applyFont="1" applyAlignment="1">
      <alignment horizontal="left" wrapText="1"/>
    </xf>
    <xf numFmtId="0" fontId="4" fillId="0" borderId="0" xfId="0" applyFont="1" applyAlignment="1">
      <alignment wrapText="1"/>
    </xf>
    <xf numFmtId="0" fontId="5" fillId="0" borderId="1" xfId="0" applyFont="1" applyBorder="1" applyAlignment="1">
      <alignment horizontal="center" wrapText="1"/>
    </xf>
    <xf numFmtId="0" fontId="6" fillId="0" borderId="1" xfId="0" applyFont="1" applyBorder="1" applyAlignment="1">
      <alignment horizontal="center" wrapText="1"/>
    </xf>
    <xf numFmtId="0" fontId="5" fillId="0" borderId="4" xfId="0" applyFont="1" applyBorder="1" applyAlignment="1">
      <alignment horizontal="left" wrapText="1"/>
    </xf>
    <xf numFmtId="3" fontId="7" fillId="0" borderId="5" xfId="0" applyNumberFormat="1" applyFont="1" applyBorder="1" applyAlignment="1">
      <alignment horizontal="center" vertical="center" wrapText="1"/>
    </xf>
    <xf numFmtId="4" fontId="8" fillId="0" borderId="0" xfId="0" applyNumberFormat="1" applyFont="1" applyAlignment="1">
      <alignment horizontal="center" vertical="center" wrapText="1"/>
    </xf>
    <xf numFmtId="164" fontId="9" fillId="0" borderId="6" xfId="0" applyNumberFormat="1" applyFont="1" applyBorder="1" applyAlignment="1">
      <alignment horizontal="center" vertical="center" wrapText="1"/>
    </xf>
    <xf numFmtId="165" fontId="9" fillId="0" borderId="7" xfId="0" applyNumberFormat="1" applyFont="1" applyBorder="1" applyAlignment="1">
      <alignment horizontal="center" vertical="center" wrapText="1"/>
    </xf>
    <xf numFmtId="43" fontId="9" fillId="0" borderId="6" xfId="1" applyFont="1" applyFill="1" applyBorder="1" applyAlignment="1">
      <alignment horizontal="center" vertical="center" wrapText="1"/>
    </xf>
    <xf numFmtId="165" fontId="9" fillId="0" borderId="8" xfId="0" applyNumberFormat="1" applyFont="1" applyBorder="1" applyAlignment="1">
      <alignment horizontal="center" vertical="center" wrapText="1"/>
    </xf>
    <xf numFmtId="164" fontId="9" fillId="0" borderId="9" xfId="0" applyNumberFormat="1" applyFont="1" applyBorder="1" applyAlignment="1">
      <alignment horizontal="center" vertical="center" wrapText="1"/>
    </xf>
    <xf numFmtId="0" fontId="5" fillId="0" borderId="10" xfId="0" applyFont="1" applyBorder="1" applyAlignment="1">
      <alignment horizontal="left" wrapText="1"/>
    </xf>
    <xf numFmtId="3" fontId="7" fillId="0" borderId="11" xfId="0" applyNumberFormat="1" applyFont="1" applyBorder="1" applyAlignment="1">
      <alignment horizontal="center" vertical="center" wrapText="1"/>
    </xf>
    <xf numFmtId="164" fontId="9" fillId="0" borderId="12" xfId="0" applyNumberFormat="1" applyFont="1" applyBorder="1" applyAlignment="1">
      <alignment horizontal="center" vertical="center" wrapText="1"/>
    </xf>
    <xf numFmtId="165" fontId="9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horizontal="left" wrapText="1"/>
    </xf>
    <xf numFmtId="3" fontId="7" fillId="0" borderId="15" xfId="0" applyNumberFormat="1" applyFont="1" applyBorder="1" applyAlignment="1">
      <alignment horizontal="center" vertical="center" wrapText="1"/>
    </xf>
    <xf numFmtId="4" fontId="8" fillId="0" borderId="16" xfId="0" applyNumberFormat="1" applyFont="1" applyBorder="1" applyAlignment="1">
      <alignment horizontal="center" vertical="center" wrapText="1"/>
    </xf>
    <xf numFmtId="164" fontId="9" fillId="0" borderId="17" xfId="0" applyNumberFormat="1" applyFont="1" applyBorder="1" applyAlignment="1">
      <alignment horizontal="center" vertical="center" wrapText="1"/>
    </xf>
    <xf numFmtId="165" fontId="9" fillId="0" borderId="18" xfId="0" applyNumberFormat="1" applyFont="1" applyBorder="1" applyAlignment="1">
      <alignment horizontal="center" vertical="center" wrapText="1"/>
    </xf>
    <xf numFmtId="43" fontId="9" fillId="0" borderId="18" xfId="1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</cellXfs>
  <cellStyles count="3">
    <cellStyle name="Обычный" xfId="0" builtinId="0"/>
    <cellStyle name="Обычный_Прил 3-7-2014_подуш.пол-ка_значения 2" xfId="2" xr:uid="{FC076914-9E98-4ECF-AEFB-991D5122C738}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0;&#1054;/&#1058;&#1072;&#1088;&#1080;&#1092;&#1099;/2024/&#1050;&#1057;&#1043;_&#1050;&#1057;%20&#1088;&#1072;&#1089;&#1095;&#1077;&#1090;%20&#1050;&#1091;&#1088;&#1086;&#1074;&#1085;&#1103;%20&#1080;%20&#1050;&#1044;&#1089;&#1091;&#1073;%20&#1085;&#1072;%202023%20&#1075;&#1086;&#1076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4Ф за янв-сент 2022 года"/>
      <sheetName val="Выборка из ПУ"/>
      <sheetName val="факт объемы 2022"/>
      <sheetName val="Расчет "/>
      <sheetName val="Группировка по подуровням"/>
      <sheetName val="Расчет КД един по заключ ффомс"/>
    </sheetNames>
    <sheetDataSet>
      <sheetData sheetId="0"/>
      <sheetData sheetId="1"/>
      <sheetData sheetId="2"/>
      <sheetData sheetId="3"/>
      <sheetData sheetId="4">
        <row r="6">
          <cell r="Q6">
            <v>0.8</v>
          </cell>
        </row>
      </sheetData>
      <sheetData sheetId="5">
        <row r="4">
          <cell r="F4">
            <v>3.629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23DFE2-4E51-4574-8182-F9FE65D820D3}">
  <sheetPr>
    <pageSetUpPr fitToPage="1"/>
  </sheetPr>
  <dimension ref="A1:K96"/>
  <sheetViews>
    <sheetView tabSelected="1" zoomScale="85" zoomScaleNormal="85" workbookViewId="0">
      <selection activeCell="F10" sqref="F10"/>
    </sheetView>
  </sheetViews>
  <sheetFormatPr defaultRowHeight="15" x14ac:dyDescent="0.25"/>
  <cols>
    <col min="1" max="1" width="33.140625" customWidth="1"/>
    <col min="2" max="2" width="12.28515625" customWidth="1"/>
    <col min="3" max="3" width="12.85546875" customWidth="1"/>
    <col min="4" max="4" width="17" customWidth="1"/>
    <col min="5" max="5" width="23" customWidth="1"/>
    <col min="6" max="6" width="19" customWidth="1"/>
    <col min="7" max="7" width="15.85546875" style="1" customWidth="1"/>
    <col min="8" max="8" width="15.7109375" customWidth="1"/>
    <col min="9" max="9" width="15.5703125" customWidth="1"/>
    <col min="10" max="10" width="14.5703125" customWidth="1"/>
  </cols>
  <sheetData>
    <row r="1" spans="1:11" ht="9.9499999999999993" customHeight="1" x14ac:dyDescent="0.25"/>
    <row r="2" spans="1:11" ht="9.9499999999999993" customHeight="1" x14ac:dyDescent="0.25"/>
    <row r="3" spans="1:11" ht="9.9499999999999993" customHeight="1" x14ac:dyDescent="0.25"/>
    <row r="4" spans="1:11" ht="9.9499999999999993" customHeight="1" x14ac:dyDescent="0.25"/>
    <row r="5" spans="1:11" ht="9.9499999999999993" customHeight="1" x14ac:dyDescent="0.25"/>
    <row r="6" spans="1:11" ht="9.9499999999999993" customHeight="1" x14ac:dyDescent="0.25">
      <c r="F6" s="2" t="s">
        <v>0</v>
      </c>
    </row>
    <row r="7" spans="1:11" ht="9.9499999999999993" customHeight="1" x14ac:dyDescent="0.25">
      <c r="F7" s="2" t="s">
        <v>1</v>
      </c>
    </row>
    <row r="8" spans="1:11" ht="9.9499999999999993" customHeight="1" x14ac:dyDescent="0.25">
      <c r="F8" s="2" t="s">
        <v>2</v>
      </c>
    </row>
    <row r="9" spans="1:11" ht="9.9499999999999993" customHeight="1" x14ac:dyDescent="0.25">
      <c r="F9" s="2" t="s">
        <v>30</v>
      </c>
    </row>
    <row r="10" spans="1:11" ht="9.9499999999999993" customHeight="1" x14ac:dyDescent="0.25"/>
    <row r="11" spans="1:11" ht="54" customHeight="1" x14ac:dyDescent="0.3">
      <c r="A11" s="25" t="s">
        <v>3</v>
      </c>
      <c r="B11" s="25"/>
      <c r="C11" s="25"/>
      <c r="D11" s="25"/>
      <c r="E11" s="25"/>
      <c r="F11" s="25"/>
      <c r="G11" s="3"/>
      <c r="H11" s="4"/>
      <c r="I11" s="4"/>
      <c r="J11" s="4"/>
      <c r="K11" s="4"/>
    </row>
    <row r="13" spans="1:11" ht="84.75" customHeight="1" x14ac:dyDescent="0.25">
      <c r="A13" s="26" t="s">
        <v>4</v>
      </c>
      <c r="B13" s="27" t="s">
        <v>5</v>
      </c>
      <c r="C13" s="26" t="s">
        <v>6</v>
      </c>
      <c r="D13" s="26" t="s">
        <v>7</v>
      </c>
      <c r="E13" s="28" t="s">
        <v>8</v>
      </c>
      <c r="F13" s="28" t="s">
        <v>9</v>
      </c>
    </row>
    <row r="14" spans="1:11" ht="138" customHeight="1" x14ac:dyDescent="0.25">
      <c r="A14" s="26"/>
      <c r="B14" s="27"/>
      <c r="C14" s="26"/>
      <c r="D14" s="26"/>
      <c r="E14" s="29"/>
      <c r="F14" s="29"/>
    </row>
    <row r="15" spans="1:11" x14ac:dyDescent="0.25">
      <c r="A15" s="5">
        <v>1</v>
      </c>
      <c r="B15" s="6">
        <v>2</v>
      </c>
      <c r="C15" s="5">
        <v>3</v>
      </c>
      <c r="D15" s="5">
        <v>4</v>
      </c>
      <c r="E15" s="5">
        <v>5</v>
      </c>
      <c r="F15" s="5">
        <v>9</v>
      </c>
    </row>
    <row r="16" spans="1:11" ht="21" customHeight="1" x14ac:dyDescent="0.25">
      <c r="A16" s="7" t="s">
        <v>10</v>
      </c>
      <c r="B16" s="8">
        <v>1</v>
      </c>
      <c r="C16" s="9">
        <v>158727</v>
      </c>
      <c r="D16" s="10">
        <v>0.35</v>
      </c>
      <c r="E16" s="11">
        <f>'[1]Расчет КД един по заключ ффомс'!$F$4</f>
        <v>3.629</v>
      </c>
      <c r="F16" s="12">
        <f>ROUND($C16*(E16*$D16+(1-$D16)),2)</f>
        <v>304779.65000000002</v>
      </c>
    </row>
    <row r="17" spans="1:6" ht="21" customHeight="1" x14ac:dyDescent="0.25">
      <c r="A17" s="7" t="s">
        <v>10</v>
      </c>
      <c r="B17" s="8">
        <v>2</v>
      </c>
      <c r="C17" s="9">
        <v>241673</v>
      </c>
      <c r="D17" s="10">
        <v>0.41</v>
      </c>
      <c r="E17" s="13">
        <f>E$16</f>
        <v>3.629</v>
      </c>
      <c r="F17" s="12">
        <f t="shared" ref="F17:F80" si="0">ROUND($C17*(E17*$D17+(1-$D17)),2)</f>
        <v>502169.91</v>
      </c>
    </row>
    <row r="18" spans="1:6" ht="21" customHeight="1" x14ac:dyDescent="0.25">
      <c r="A18" s="7" t="s">
        <v>10</v>
      </c>
      <c r="B18" s="8">
        <v>3</v>
      </c>
      <c r="C18" s="9">
        <v>158077</v>
      </c>
      <c r="D18" s="10">
        <v>1</v>
      </c>
      <c r="E18" s="13">
        <f t="shared" ref="E18:E82" si="1">$E$16</f>
        <v>3.629</v>
      </c>
      <c r="F18" s="12">
        <f t="shared" si="0"/>
        <v>573661.43000000005</v>
      </c>
    </row>
    <row r="19" spans="1:6" ht="21" customHeight="1" x14ac:dyDescent="0.25">
      <c r="A19" s="7" t="s">
        <v>10</v>
      </c>
      <c r="B19" s="8">
        <v>4</v>
      </c>
      <c r="C19" s="9">
        <v>277185</v>
      </c>
      <c r="D19" s="10">
        <v>1</v>
      </c>
      <c r="E19" s="13">
        <f t="shared" si="1"/>
        <v>3.629</v>
      </c>
      <c r="F19" s="12">
        <f t="shared" si="0"/>
        <v>1005904.37</v>
      </c>
    </row>
    <row r="20" spans="1:6" ht="21" customHeight="1" x14ac:dyDescent="0.25">
      <c r="A20" s="7" t="s">
        <v>11</v>
      </c>
      <c r="B20" s="8">
        <v>5</v>
      </c>
      <c r="C20" s="9">
        <v>164546</v>
      </c>
      <c r="D20" s="10">
        <v>0.17</v>
      </c>
      <c r="E20" s="13">
        <f t="shared" si="1"/>
        <v>3.629</v>
      </c>
      <c r="F20" s="12">
        <f t="shared" si="0"/>
        <v>238086.54</v>
      </c>
    </row>
    <row r="21" spans="1:6" ht="28.5" customHeight="1" x14ac:dyDescent="0.25">
      <c r="A21" s="7" t="s">
        <v>12</v>
      </c>
      <c r="B21" s="8">
        <v>6</v>
      </c>
      <c r="C21" s="9">
        <v>185493</v>
      </c>
      <c r="D21" s="10">
        <v>0.23</v>
      </c>
      <c r="E21" s="13">
        <f t="shared" si="1"/>
        <v>3.629</v>
      </c>
      <c r="F21" s="12">
        <f t="shared" si="0"/>
        <v>297655.05</v>
      </c>
    </row>
    <row r="22" spans="1:6" x14ac:dyDescent="0.25">
      <c r="A22" s="7" t="s">
        <v>12</v>
      </c>
      <c r="B22" s="8">
        <v>7</v>
      </c>
      <c r="C22" s="9">
        <v>539242</v>
      </c>
      <c r="D22" s="10">
        <v>0.32</v>
      </c>
      <c r="E22" s="13">
        <f t="shared" si="1"/>
        <v>3.629</v>
      </c>
      <c r="F22" s="12">
        <f t="shared" si="0"/>
        <v>992895.51</v>
      </c>
    </row>
    <row r="23" spans="1:6" ht="26.25" x14ac:dyDescent="0.25">
      <c r="A23" s="7" t="s">
        <v>13</v>
      </c>
      <c r="B23" s="8">
        <v>8</v>
      </c>
      <c r="C23" s="9">
        <v>327848</v>
      </c>
      <c r="D23" s="10">
        <v>7.0000000000000007E-2</v>
      </c>
      <c r="E23" s="13">
        <f t="shared" si="1"/>
        <v>3.629</v>
      </c>
      <c r="F23" s="12">
        <f t="shared" si="0"/>
        <v>388181.87</v>
      </c>
    </row>
    <row r="24" spans="1:6" ht="21" customHeight="1" x14ac:dyDescent="0.25">
      <c r="A24" s="7" t="s">
        <v>14</v>
      </c>
      <c r="B24" s="8">
        <v>9</v>
      </c>
      <c r="C24" s="9">
        <v>125714</v>
      </c>
      <c r="D24" s="10">
        <v>0.52</v>
      </c>
      <c r="E24" s="13">
        <f t="shared" si="1"/>
        <v>3.629</v>
      </c>
      <c r="F24" s="12">
        <f t="shared" si="0"/>
        <v>297575.09999999998</v>
      </c>
    </row>
    <row r="25" spans="1:6" ht="21" customHeight="1" x14ac:dyDescent="0.25">
      <c r="A25" s="7" t="s">
        <v>15</v>
      </c>
      <c r="B25" s="8">
        <v>10</v>
      </c>
      <c r="C25" s="9">
        <v>668088</v>
      </c>
      <c r="D25" s="10">
        <v>0.35</v>
      </c>
      <c r="E25" s="13">
        <f t="shared" si="1"/>
        <v>3.629</v>
      </c>
      <c r="F25" s="12">
        <f t="shared" si="0"/>
        <v>1282829.17</v>
      </c>
    </row>
    <row r="26" spans="1:6" ht="21" customHeight="1" x14ac:dyDescent="0.25">
      <c r="A26" s="7" t="s">
        <v>15</v>
      </c>
      <c r="B26" s="8">
        <v>11</v>
      </c>
      <c r="C26" s="9">
        <v>1937988</v>
      </c>
      <c r="D26" s="10">
        <v>0.5</v>
      </c>
      <c r="E26" s="13">
        <f t="shared" si="1"/>
        <v>3.629</v>
      </c>
      <c r="F26" s="12">
        <f t="shared" si="0"/>
        <v>4485473.2300000004</v>
      </c>
    </row>
    <row r="27" spans="1:6" ht="21" customHeight="1" x14ac:dyDescent="0.25">
      <c r="A27" s="7" t="s">
        <v>16</v>
      </c>
      <c r="B27" s="8">
        <v>12</v>
      </c>
      <c r="C27" s="9">
        <v>200037</v>
      </c>
      <c r="D27" s="10">
        <v>0.28999999999999998</v>
      </c>
      <c r="E27" s="13">
        <f t="shared" si="1"/>
        <v>3.629</v>
      </c>
      <c r="F27" s="12">
        <f t="shared" si="0"/>
        <v>352547.21</v>
      </c>
    </row>
    <row r="28" spans="1:6" ht="21" customHeight="1" x14ac:dyDescent="0.25">
      <c r="A28" s="7" t="s">
        <v>16</v>
      </c>
      <c r="B28" s="8">
        <v>13</v>
      </c>
      <c r="C28" s="9">
        <v>305214</v>
      </c>
      <c r="D28" s="10">
        <v>0.26</v>
      </c>
      <c r="E28" s="13">
        <f t="shared" si="1"/>
        <v>3.629</v>
      </c>
      <c r="F28" s="12">
        <f t="shared" si="0"/>
        <v>513839.98</v>
      </c>
    </row>
    <row r="29" spans="1:6" ht="21" customHeight="1" x14ac:dyDescent="0.25">
      <c r="A29" s="7" t="s">
        <v>16</v>
      </c>
      <c r="B29" s="8">
        <v>14</v>
      </c>
      <c r="C29" s="9">
        <v>195175</v>
      </c>
      <c r="D29" s="10">
        <v>0.21</v>
      </c>
      <c r="E29" s="13">
        <f t="shared" si="1"/>
        <v>3.629</v>
      </c>
      <c r="F29" s="12">
        <f t="shared" si="0"/>
        <v>302929.17</v>
      </c>
    </row>
    <row r="30" spans="1:6" ht="21" customHeight="1" x14ac:dyDescent="0.25">
      <c r="A30" s="7" t="s">
        <v>16</v>
      </c>
      <c r="B30" s="8">
        <v>15</v>
      </c>
      <c r="C30" s="9">
        <v>280339</v>
      </c>
      <c r="D30" s="10">
        <v>0.18</v>
      </c>
      <c r="E30" s="13">
        <f t="shared" si="1"/>
        <v>3.629</v>
      </c>
      <c r="F30" s="12">
        <f t="shared" si="0"/>
        <v>413001.02</v>
      </c>
    </row>
    <row r="31" spans="1:6" ht="21" customHeight="1" x14ac:dyDescent="0.25">
      <c r="A31" s="7" t="s">
        <v>16</v>
      </c>
      <c r="B31" s="8">
        <v>16</v>
      </c>
      <c r="C31" s="9">
        <v>364805</v>
      </c>
      <c r="D31" s="10">
        <v>0.18</v>
      </c>
      <c r="E31" s="13">
        <f t="shared" si="1"/>
        <v>3.629</v>
      </c>
      <c r="F31" s="12">
        <f t="shared" si="0"/>
        <v>537438.02</v>
      </c>
    </row>
    <row r="32" spans="1:6" ht="21" customHeight="1" x14ac:dyDescent="0.25">
      <c r="A32" s="7" t="s">
        <v>16</v>
      </c>
      <c r="B32" s="8">
        <v>17</v>
      </c>
      <c r="C32" s="9">
        <v>489319</v>
      </c>
      <c r="D32" s="10">
        <v>0.39</v>
      </c>
      <c r="E32" s="13">
        <f t="shared" si="1"/>
        <v>3.629</v>
      </c>
      <c r="F32" s="12">
        <f t="shared" si="0"/>
        <v>991022.66</v>
      </c>
    </row>
    <row r="33" spans="1:6" ht="21" customHeight="1" x14ac:dyDescent="0.25">
      <c r="A33" s="7" t="s">
        <v>17</v>
      </c>
      <c r="B33" s="8">
        <v>18</v>
      </c>
      <c r="C33" s="9">
        <v>307267</v>
      </c>
      <c r="D33" s="10">
        <v>0.3</v>
      </c>
      <c r="E33" s="13">
        <f t="shared" si="1"/>
        <v>3.629</v>
      </c>
      <c r="F33" s="12">
        <f t="shared" si="0"/>
        <v>549608.48</v>
      </c>
    </row>
    <row r="34" spans="1:6" ht="21" customHeight="1" x14ac:dyDescent="0.25">
      <c r="A34" s="7" t="s">
        <v>17</v>
      </c>
      <c r="B34" s="8">
        <v>19</v>
      </c>
      <c r="C34" s="9">
        <v>626899</v>
      </c>
      <c r="D34" s="10">
        <v>0.23</v>
      </c>
      <c r="E34" s="13">
        <f t="shared" si="1"/>
        <v>3.629</v>
      </c>
      <c r="F34" s="12">
        <f t="shared" si="0"/>
        <v>1005966.02</v>
      </c>
    </row>
    <row r="35" spans="1:6" ht="21" customHeight="1" x14ac:dyDescent="0.25">
      <c r="A35" s="7" t="s">
        <v>18</v>
      </c>
      <c r="B35" s="8">
        <v>20</v>
      </c>
      <c r="C35" s="9">
        <v>234037</v>
      </c>
      <c r="D35" s="10">
        <v>0.32</v>
      </c>
      <c r="E35" s="13">
        <f t="shared" si="1"/>
        <v>3.629</v>
      </c>
      <c r="F35" s="12">
        <f t="shared" si="0"/>
        <v>430927.65</v>
      </c>
    </row>
    <row r="36" spans="1:6" ht="21" customHeight="1" x14ac:dyDescent="0.25">
      <c r="A36" s="7" t="s">
        <v>18</v>
      </c>
      <c r="B36" s="8">
        <v>21</v>
      </c>
      <c r="C36" s="9">
        <v>125186</v>
      </c>
      <c r="D36" s="10">
        <v>0.28000000000000003</v>
      </c>
      <c r="E36" s="13">
        <f t="shared" si="1"/>
        <v>3.629</v>
      </c>
      <c r="F36" s="12">
        <f t="shared" si="0"/>
        <v>217337.92</v>
      </c>
    </row>
    <row r="37" spans="1:6" ht="21" customHeight="1" x14ac:dyDescent="0.25">
      <c r="A37" s="7" t="s">
        <v>18</v>
      </c>
      <c r="B37" s="8">
        <v>22</v>
      </c>
      <c r="C37" s="9">
        <v>168010</v>
      </c>
      <c r="D37" s="10">
        <v>0.56000000000000005</v>
      </c>
      <c r="E37" s="13">
        <f t="shared" si="1"/>
        <v>3.629</v>
      </c>
      <c r="F37" s="12">
        <f t="shared" si="0"/>
        <v>415361.04</v>
      </c>
    </row>
    <row r="38" spans="1:6" ht="21" customHeight="1" x14ac:dyDescent="0.25">
      <c r="A38" s="7" t="s">
        <v>18</v>
      </c>
      <c r="B38" s="8">
        <v>23</v>
      </c>
      <c r="C38" s="9">
        <v>475359</v>
      </c>
      <c r="D38" s="10">
        <v>0.38</v>
      </c>
      <c r="E38" s="13">
        <f t="shared" si="1"/>
        <v>3.629</v>
      </c>
      <c r="F38" s="12">
        <f t="shared" si="0"/>
        <v>950252.15</v>
      </c>
    </row>
    <row r="39" spans="1:6" ht="21" customHeight="1" x14ac:dyDescent="0.25">
      <c r="A39" s="7" t="s">
        <v>18</v>
      </c>
      <c r="B39" s="8">
        <v>24</v>
      </c>
      <c r="C39" s="9">
        <v>89311</v>
      </c>
      <c r="D39" s="10">
        <v>0.24</v>
      </c>
      <c r="E39" s="13">
        <f t="shared" si="1"/>
        <v>3.629</v>
      </c>
      <c r="F39" s="12">
        <f t="shared" si="0"/>
        <v>145662.67000000001</v>
      </c>
    </row>
    <row r="40" spans="1:6" ht="21" customHeight="1" x14ac:dyDescent="0.25">
      <c r="A40" s="7" t="s">
        <v>18</v>
      </c>
      <c r="B40" s="8">
        <v>25</v>
      </c>
      <c r="C40" s="9">
        <v>201977</v>
      </c>
      <c r="D40" s="10">
        <v>0.39</v>
      </c>
      <c r="E40" s="13">
        <f t="shared" si="1"/>
        <v>3.629</v>
      </c>
      <c r="F40" s="12">
        <f t="shared" si="0"/>
        <v>409066.04</v>
      </c>
    </row>
    <row r="41" spans="1:6" ht="21" customHeight="1" x14ac:dyDescent="0.25">
      <c r="A41" s="7" t="s">
        <v>18</v>
      </c>
      <c r="B41" s="8">
        <v>26</v>
      </c>
      <c r="C41" s="9">
        <v>268821</v>
      </c>
      <c r="D41" s="10">
        <v>0.37</v>
      </c>
      <c r="E41" s="13">
        <f t="shared" si="1"/>
        <v>3.629</v>
      </c>
      <c r="F41" s="12">
        <f t="shared" si="0"/>
        <v>530311.25</v>
      </c>
    </row>
    <row r="42" spans="1:6" ht="21" customHeight="1" x14ac:dyDescent="0.25">
      <c r="A42" s="7" t="s">
        <v>19</v>
      </c>
      <c r="B42" s="8">
        <v>27</v>
      </c>
      <c r="C42" s="9">
        <v>140232</v>
      </c>
      <c r="D42" s="10">
        <v>0.36</v>
      </c>
      <c r="E42" s="13">
        <f t="shared" si="1"/>
        <v>3.629</v>
      </c>
      <c r="F42" s="12">
        <f t="shared" si="0"/>
        <v>272953.17</v>
      </c>
    </row>
    <row r="43" spans="1:6" ht="21" customHeight="1" x14ac:dyDescent="0.25">
      <c r="A43" s="7" t="s">
        <v>19</v>
      </c>
      <c r="B43" s="8">
        <v>28</v>
      </c>
      <c r="C43" s="9">
        <v>83035</v>
      </c>
      <c r="D43" s="10">
        <v>0.27</v>
      </c>
      <c r="E43" s="13">
        <f t="shared" si="1"/>
        <v>3.629</v>
      </c>
      <c r="F43" s="12">
        <f t="shared" si="0"/>
        <v>141975.73000000001</v>
      </c>
    </row>
    <row r="44" spans="1:6" ht="21" customHeight="1" x14ac:dyDescent="0.25">
      <c r="A44" s="7" t="s">
        <v>19</v>
      </c>
      <c r="B44" s="8">
        <v>29</v>
      </c>
      <c r="C44" s="9">
        <v>160863</v>
      </c>
      <c r="D44" s="10">
        <v>0.21</v>
      </c>
      <c r="E44" s="13">
        <f t="shared" si="1"/>
        <v>3.629</v>
      </c>
      <c r="F44" s="12">
        <f t="shared" si="0"/>
        <v>249673.85</v>
      </c>
    </row>
    <row r="45" spans="1:6" ht="21" customHeight="1" x14ac:dyDescent="0.25">
      <c r="A45" s="7" t="s">
        <v>20</v>
      </c>
      <c r="B45" s="8">
        <v>30</v>
      </c>
      <c r="C45" s="9">
        <v>75312</v>
      </c>
      <c r="D45" s="10">
        <v>0.46</v>
      </c>
      <c r="E45" s="13">
        <f t="shared" si="1"/>
        <v>3.629</v>
      </c>
      <c r="F45" s="12">
        <f t="shared" si="0"/>
        <v>166389.81</v>
      </c>
    </row>
    <row r="46" spans="1:6" ht="21" customHeight="1" x14ac:dyDescent="0.25">
      <c r="A46" s="7" t="s">
        <v>20</v>
      </c>
      <c r="B46" s="8">
        <v>31</v>
      </c>
      <c r="C46" s="9">
        <v>109406</v>
      </c>
      <c r="D46" s="10">
        <v>0.37</v>
      </c>
      <c r="E46" s="13">
        <f t="shared" si="1"/>
        <v>3.629</v>
      </c>
      <c r="F46" s="12">
        <f t="shared" si="0"/>
        <v>215828.5</v>
      </c>
    </row>
    <row r="47" spans="1:6" ht="21" customHeight="1" x14ac:dyDescent="0.25">
      <c r="A47" s="7" t="s">
        <v>20</v>
      </c>
      <c r="B47" s="8">
        <v>32</v>
      </c>
      <c r="C47" s="9">
        <v>107504</v>
      </c>
      <c r="D47" s="10">
        <v>0.36</v>
      </c>
      <c r="E47" s="13">
        <f t="shared" si="1"/>
        <v>3.629</v>
      </c>
      <c r="F47" s="12">
        <f t="shared" si="0"/>
        <v>209250.09</v>
      </c>
    </row>
    <row r="48" spans="1:6" ht="21" customHeight="1" x14ac:dyDescent="0.25">
      <c r="A48" s="7" t="s">
        <v>20</v>
      </c>
      <c r="B48" s="8">
        <v>33</v>
      </c>
      <c r="C48" s="9">
        <v>148560</v>
      </c>
      <c r="D48" s="10">
        <v>0.26</v>
      </c>
      <c r="E48" s="13">
        <f t="shared" si="1"/>
        <v>3.629</v>
      </c>
      <c r="F48" s="12">
        <f t="shared" si="0"/>
        <v>250106.7</v>
      </c>
    </row>
    <row r="49" spans="1:6" ht="21" customHeight="1" x14ac:dyDescent="0.25">
      <c r="A49" s="7" t="s">
        <v>21</v>
      </c>
      <c r="B49" s="8">
        <v>34</v>
      </c>
      <c r="C49" s="9">
        <v>103417</v>
      </c>
      <c r="D49" s="10">
        <v>0.4</v>
      </c>
      <c r="E49" s="13">
        <f t="shared" si="1"/>
        <v>3.629</v>
      </c>
      <c r="F49" s="12">
        <f t="shared" si="0"/>
        <v>212170.32</v>
      </c>
    </row>
    <row r="50" spans="1:6" ht="21" customHeight="1" x14ac:dyDescent="0.25">
      <c r="A50" s="7" t="s">
        <v>21</v>
      </c>
      <c r="B50" s="8">
        <v>35</v>
      </c>
      <c r="C50" s="9">
        <v>212405</v>
      </c>
      <c r="D50" s="10">
        <v>0.23</v>
      </c>
      <c r="E50" s="13">
        <f t="shared" si="1"/>
        <v>3.629</v>
      </c>
      <c r="F50" s="12">
        <f t="shared" si="0"/>
        <v>340839.93</v>
      </c>
    </row>
    <row r="51" spans="1:6" ht="21" customHeight="1" x14ac:dyDescent="0.25">
      <c r="A51" s="7" t="s">
        <v>21</v>
      </c>
      <c r="B51" s="8">
        <v>36</v>
      </c>
      <c r="C51" s="9">
        <v>122578</v>
      </c>
      <c r="D51" s="10">
        <v>0.35</v>
      </c>
      <c r="E51" s="13">
        <f t="shared" si="1"/>
        <v>3.629</v>
      </c>
      <c r="F51" s="12">
        <f t="shared" si="0"/>
        <v>235368.15</v>
      </c>
    </row>
    <row r="52" spans="1:6" ht="21" customHeight="1" x14ac:dyDescent="0.25">
      <c r="A52" s="7" t="s">
        <v>21</v>
      </c>
      <c r="B52" s="8">
        <v>37</v>
      </c>
      <c r="C52" s="9">
        <v>210613</v>
      </c>
      <c r="D52" s="10">
        <v>0.23</v>
      </c>
      <c r="E52" s="13">
        <f t="shared" si="1"/>
        <v>3.629</v>
      </c>
      <c r="F52" s="12">
        <f t="shared" si="0"/>
        <v>337964.36</v>
      </c>
    </row>
    <row r="53" spans="1:6" ht="21" customHeight="1" x14ac:dyDescent="0.25">
      <c r="A53" s="7" t="s">
        <v>21</v>
      </c>
      <c r="B53" s="8">
        <v>38</v>
      </c>
      <c r="C53" s="9">
        <v>209420</v>
      </c>
      <c r="D53" s="10">
        <v>0.2</v>
      </c>
      <c r="E53" s="13">
        <f t="shared" si="1"/>
        <v>3.629</v>
      </c>
      <c r="F53" s="12">
        <f t="shared" si="0"/>
        <v>319533.03999999998</v>
      </c>
    </row>
    <row r="54" spans="1:6" ht="21" customHeight="1" x14ac:dyDescent="0.25">
      <c r="A54" s="7" t="s">
        <v>21</v>
      </c>
      <c r="B54" s="8">
        <v>39</v>
      </c>
      <c r="C54" s="9">
        <v>92391</v>
      </c>
      <c r="D54" s="10">
        <v>0.32</v>
      </c>
      <c r="E54" s="13">
        <f t="shared" si="1"/>
        <v>3.629</v>
      </c>
      <c r="F54" s="12">
        <f t="shared" si="0"/>
        <v>170117.7</v>
      </c>
    </row>
    <row r="55" spans="1:6" ht="21" customHeight="1" x14ac:dyDescent="0.25">
      <c r="A55" s="7" t="s">
        <v>21</v>
      </c>
      <c r="B55" s="8">
        <v>40</v>
      </c>
      <c r="C55" s="9">
        <v>203100</v>
      </c>
      <c r="D55" s="10">
        <v>1</v>
      </c>
      <c r="E55" s="13">
        <f t="shared" si="1"/>
        <v>3.629</v>
      </c>
      <c r="F55" s="12">
        <f t="shared" si="0"/>
        <v>737049.9</v>
      </c>
    </row>
    <row r="56" spans="1:6" ht="21" customHeight="1" x14ac:dyDescent="0.25">
      <c r="A56" s="7" t="s">
        <v>21</v>
      </c>
      <c r="B56" s="8">
        <v>41</v>
      </c>
      <c r="C56" s="9">
        <v>271190</v>
      </c>
      <c r="D56" s="10">
        <v>1</v>
      </c>
      <c r="E56" s="13">
        <f t="shared" si="1"/>
        <v>3.629</v>
      </c>
      <c r="F56" s="12">
        <f t="shared" si="0"/>
        <v>984148.51</v>
      </c>
    </row>
    <row r="57" spans="1:6" ht="21" customHeight="1" x14ac:dyDescent="0.25">
      <c r="A57" s="7" t="s">
        <v>22</v>
      </c>
      <c r="B57" s="8">
        <v>42</v>
      </c>
      <c r="C57" s="9">
        <v>164370</v>
      </c>
      <c r="D57" s="10">
        <v>0.37</v>
      </c>
      <c r="E57" s="13">
        <f t="shared" si="1"/>
        <v>3.629</v>
      </c>
      <c r="F57" s="12">
        <f t="shared" si="0"/>
        <v>324257.63</v>
      </c>
    </row>
    <row r="58" spans="1:6" ht="21" customHeight="1" x14ac:dyDescent="0.25">
      <c r="A58" s="7" t="s">
        <v>23</v>
      </c>
      <c r="B58" s="8">
        <v>43</v>
      </c>
      <c r="C58" s="9">
        <v>199124</v>
      </c>
      <c r="D58" s="10">
        <v>0.56999999999999995</v>
      </c>
      <c r="E58" s="13">
        <f t="shared" si="1"/>
        <v>3.629</v>
      </c>
      <c r="F58" s="12">
        <f t="shared" si="0"/>
        <v>497517.29</v>
      </c>
    </row>
    <row r="59" spans="1:6" ht="21" customHeight="1" x14ac:dyDescent="0.25">
      <c r="A59" s="7" t="s">
        <v>23</v>
      </c>
      <c r="B59" s="8">
        <v>44</v>
      </c>
      <c r="C59" s="9">
        <v>230121</v>
      </c>
      <c r="D59" s="10">
        <v>0.51</v>
      </c>
      <c r="E59" s="13">
        <f t="shared" si="1"/>
        <v>3.629</v>
      </c>
      <c r="F59" s="12">
        <f t="shared" si="0"/>
        <v>538664.93999999994</v>
      </c>
    </row>
    <row r="60" spans="1:6" ht="21" customHeight="1" x14ac:dyDescent="0.25">
      <c r="A60" s="7" t="s">
        <v>23</v>
      </c>
      <c r="B60" s="8">
        <v>45</v>
      </c>
      <c r="C60" s="9">
        <v>260837</v>
      </c>
      <c r="D60" s="10">
        <v>0.45</v>
      </c>
      <c r="E60" s="13">
        <f t="shared" si="1"/>
        <v>3.629</v>
      </c>
      <c r="F60" s="12">
        <f t="shared" si="0"/>
        <v>569420.21</v>
      </c>
    </row>
    <row r="61" spans="1:6" ht="21" customHeight="1" x14ac:dyDescent="0.25">
      <c r="A61" s="7" t="s">
        <v>23</v>
      </c>
      <c r="B61" s="8">
        <v>46</v>
      </c>
      <c r="C61" s="9">
        <v>147972</v>
      </c>
      <c r="D61" s="10">
        <v>0.56000000000000005</v>
      </c>
      <c r="E61" s="13">
        <f t="shared" si="1"/>
        <v>3.629</v>
      </c>
      <c r="F61" s="12">
        <f t="shared" si="0"/>
        <v>365822.3</v>
      </c>
    </row>
    <row r="62" spans="1:6" ht="21" customHeight="1" x14ac:dyDescent="0.25">
      <c r="A62" s="7" t="s">
        <v>23</v>
      </c>
      <c r="B62" s="8">
        <v>47</v>
      </c>
      <c r="C62" s="9">
        <v>179013</v>
      </c>
      <c r="D62" s="10">
        <v>0.47</v>
      </c>
      <c r="E62" s="13">
        <f t="shared" si="1"/>
        <v>3.629</v>
      </c>
      <c r="F62" s="12">
        <f t="shared" si="0"/>
        <v>400206.83</v>
      </c>
    </row>
    <row r="63" spans="1:6" ht="21" customHeight="1" x14ac:dyDescent="0.25">
      <c r="A63" s="7" t="s">
        <v>23</v>
      </c>
      <c r="B63" s="8">
        <v>48</v>
      </c>
      <c r="C63" s="9">
        <v>222876</v>
      </c>
      <c r="D63" s="10">
        <v>0.35</v>
      </c>
      <c r="E63" s="13">
        <f t="shared" si="1"/>
        <v>3.629</v>
      </c>
      <c r="F63" s="12">
        <f t="shared" si="0"/>
        <v>427955.35</v>
      </c>
    </row>
    <row r="64" spans="1:6" ht="21" customHeight="1" x14ac:dyDescent="0.25">
      <c r="A64" s="7" t="s">
        <v>23</v>
      </c>
      <c r="B64" s="8">
        <v>49</v>
      </c>
      <c r="C64" s="9">
        <v>136982</v>
      </c>
      <c r="D64" s="10">
        <v>0.2</v>
      </c>
      <c r="E64" s="13">
        <f t="shared" si="1"/>
        <v>3.629</v>
      </c>
      <c r="F64" s="12">
        <f t="shared" si="0"/>
        <v>209007.14</v>
      </c>
    </row>
    <row r="65" spans="1:6" ht="21" customHeight="1" x14ac:dyDescent="0.25">
      <c r="A65" s="7" t="s">
        <v>23</v>
      </c>
      <c r="B65" s="8">
        <v>50</v>
      </c>
      <c r="C65" s="9">
        <v>162640</v>
      </c>
      <c r="D65" s="10">
        <v>0.18</v>
      </c>
      <c r="E65" s="13">
        <f t="shared" si="1"/>
        <v>3.629</v>
      </c>
      <c r="F65" s="12">
        <f t="shared" si="0"/>
        <v>239604.5</v>
      </c>
    </row>
    <row r="66" spans="1:6" ht="21" customHeight="1" x14ac:dyDescent="0.25">
      <c r="A66" s="7" t="s">
        <v>23</v>
      </c>
      <c r="B66" s="8">
        <v>51</v>
      </c>
      <c r="C66" s="9">
        <v>202067</v>
      </c>
      <c r="D66" s="10">
        <v>0.15</v>
      </c>
      <c r="E66" s="13">
        <f t="shared" si="1"/>
        <v>3.629</v>
      </c>
      <c r="F66" s="12">
        <f t="shared" si="0"/>
        <v>281752.12</v>
      </c>
    </row>
    <row r="67" spans="1:6" ht="21" customHeight="1" x14ac:dyDescent="0.25">
      <c r="A67" s="7" t="s">
        <v>23</v>
      </c>
      <c r="B67" s="8">
        <v>52</v>
      </c>
      <c r="C67" s="9">
        <v>287307</v>
      </c>
      <c r="D67" s="10">
        <v>0.11</v>
      </c>
      <c r="E67" s="13">
        <f t="shared" si="1"/>
        <v>3.629</v>
      </c>
      <c r="F67" s="12">
        <f t="shared" si="0"/>
        <v>370393.31</v>
      </c>
    </row>
    <row r="68" spans="1:6" ht="21" customHeight="1" x14ac:dyDescent="0.25">
      <c r="A68" s="7" t="s">
        <v>23</v>
      </c>
      <c r="B68" s="8">
        <v>53</v>
      </c>
      <c r="C68" s="9">
        <v>313443</v>
      </c>
      <c r="D68" s="10">
        <v>0.1</v>
      </c>
      <c r="E68" s="13">
        <f t="shared" si="1"/>
        <v>3.629</v>
      </c>
      <c r="F68" s="12">
        <f t="shared" si="0"/>
        <v>395847.16</v>
      </c>
    </row>
    <row r="69" spans="1:6" ht="21" customHeight="1" x14ac:dyDescent="0.25">
      <c r="A69" s="7" t="s">
        <v>23</v>
      </c>
      <c r="B69" s="8">
        <v>54</v>
      </c>
      <c r="C69" s="9">
        <v>344313</v>
      </c>
      <c r="D69" s="10">
        <v>0.09</v>
      </c>
      <c r="E69" s="13">
        <f t="shared" si="1"/>
        <v>3.629</v>
      </c>
      <c r="F69" s="12">
        <f t="shared" si="0"/>
        <v>425780.9</v>
      </c>
    </row>
    <row r="70" spans="1:6" ht="21" customHeight="1" x14ac:dyDescent="0.25">
      <c r="A70" s="7" t="s">
        <v>23</v>
      </c>
      <c r="B70" s="8">
        <v>55</v>
      </c>
      <c r="C70" s="9">
        <v>171011</v>
      </c>
      <c r="D70" s="10">
        <v>0.18</v>
      </c>
      <c r="E70" s="13">
        <f t="shared" si="1"/>
        <v>3.629</v>
      </c>
      <c r="F70" s="12">
        <f t="shared" si="0"/>
        <v>251936.83</v>
      </c>
    </row>
    <row r="71" spans="1:6" ht="21" customHeight="1" x14ac:dyDescent="0.25">
      <c r="A71" s="7" t="s">
        <v>23</v>
      </c>
      <c r="B71" s="8">
        <v>56</v>
      </c>
      <c r="C71" s="9">
        <v>318704</v>
      </c>
      <c r="D71" s="10">
        <v>0.16</v>
      </c>
      <c r="E71" s="13">
        <f t="shared" si="1"/>
        <v>3.629</v>
      </c>
      <c r="F71" s="12">
        <f t="shared" si="0"/>
        <v>452763.65</v>
      </c>
    </row>
    <row r="72" spans="1:6" x14ac:dyDescent="0.25">
      <c r="A72" s="7" t="s">
        <v>23</v>
      </c>
      <c r="B72" s="8">
        <v>57</v>
      </c>
      <c r="C72" s="9">
        <v>256135</v>
      </c>
      <c r="D72" s="10">
        <v>0.39</v>
      </c>
      <c r="E72" s="13">
        <f t="shared" si="1"/>
        <v>3.629</v>
      </c>
      <c r="F72" s="12">
        <f t="shared" si="0"/>
        <v>518752.78</v>
      </c>
    </row>
    <row r="73" spans="1:6" x14ac:dyDescent="0.25">
      <c r="A73" s="7" t="s">
        <v>23</v>
      </c>
      <c r="B73" s="8">
        <v>58</v>
      </c>
      <c r="C73" s="9">
        <v>812013</v>
      </c>
      <c r="D73" s="10">
        <v>0.18</v>
      </c>
      <c r="E73" s="13">
        <f t="shared" si="1"/>
        <v>3.629</v>
      </c>
      <c r="F73" s="12">
        <f t="shared" si="0"/>
        <v>1196273.79</v>
      </c>
    </row>
    <row r="74" spans="1:6" x14ac:dyDescent="0.25">
      <c r="A74" s="7" t="s">
        <v>23</v>
      </c>
      <c r="B74" s="8">
        <v>59</v>
      </c>
      <c r="C74" s="9">
        <v>445396</v>
      </c>
      <c r="D74" s="14">
        <v>0.53</v>
      </c>
      <c r="E74" s="13">
        <f t="shared" si="1"/>
        <v>3.629</v>
      </c>
      <c r="F74" s="12">
        <f t="shared" si="0"/>
        <v>1065997.42</v>
      </c>
    </row>
    <row r="75" spans="1:6" x14ac:dyDescent="0.25">
      <c r="A75" s="7" t="s">
        <v>23</v>
      </c>
      <c r="B75" s="8">
        <v>60</v>
      </c>
      <c r="C75" s="9">
        <v>392824</v>
      </c>
      <c r="D75" s="14">
        <v>0.2</v>
      </c>
      <c r="E75" s="13">
        <f t="shared" si="1"/>
        <v>3.629</v>
      </c>
      <c r="F75" s="12">
        <f t="shared" si="0"/>
        <v>599370.86</v>
      </c>
    </row>
    <row r="76" spans="1:6" x14ac:dyDescent="0.25">
      <c r="A76" s="7" t="s">
        <v>23</v>
      </c>
      <c r="B76" s="8">
        <v>61</v>
      </c>
      <c r="C76" s="9">
        <v>574147</v>
      </c>
      <c r="D76" s="14">
        <v>1</v>
      </c>
      <c r="E76" s="13">
        <f t="shared" si="1"/>
        <v>3.629</v>
      </c>
      <c r="F76" s="12">
        <f t="shared" si="0"/>
        <v>2083579.46</v>
      </c>
    </row>
    <row r="77" spans="1:6" x14ac:dyDescent="0.25">
      <c r="A77" s="7" t="s">
        <v>23</v>
      </c>
      <c r="B77" s="8">
        <v>62</v>
      </c>
      <c r="C77" s="9">
        <v>637981</v>
      </c>
      <c r="D77" s="14">
        <v>1</v>
      </c>
      <c r="E77" s="13">
        <f t="shared" si="1"/>
        <v>3.629</v>
      </c>
      <c r="F77" s="12">
        <f t="shared" si="0"/>
        <v>2315233.0499999998</v>
      </c>
    </row>
    <row r="78" spans="1:6" x14ac:dyDescent="0.25">
      <c r="A78" s="7" t="s">
        <v>23</v>
      </c>
      <c r="B78" s="8">
        <v>63</v>
      </c>
      <c r="C78" s="9">
        <v>640306</v>
      </c>
      <c r="D78" s="14">
        <v>1</v>
      </c>
      <c r="E78" s="13">
        <f t="shared" si="1"/>
        <v>3.629</v>
      </c>
      <c r="F78" s="12">
        <f t="shared" si="0"/>
        <v>2323670.4700000002</v>
      </c>
    </row>
    <row r="79" spans="1:6" x14ac:dyDescent="0.25">
      <c r="A79" s="7" t="s">
        <v>23</v>
      </c>
      <c r="B79" s="8">
        <v>64</v>
      </c>
      <c r="C79" s="9">
        <v>428896</v>
      </c>
      <c r="D79" s="14">
        <v>1</v>
      </c>
      <c r="E79" s="13">
        <f t="shared" si="1"/>
        <v>3.629</v>
      </c>
      <c r="F79" s="12">
        <f t="shared" si="0"/>
        <v>1556463.58</v>
      </c>
    </row>
    <row r="80" spans="1:6" x14ac:dyDescent="0.25">
      <c r="A80" s="7" t="s">
        <v>24</v>
      </c>
      <c r="B80" s="8">
        <v>65</v>
      </c>
      <c r="C80" s="9">
        <v>176437</v>
      </c>
      <c r="D80" s="14">
        <v>0.19</v>
      </c>
      <c r="E80" s="13">
        <f t="shared" si="1"/>
        <v>3.629</v>
      </c>
      <c r="F80" s="12">
        <f t="shared" si="0"/>
        <v>264569.05</v>
      </c>
    </row>
    <row r="81" spans="1:6" x14ac:dyDescent="0.25">
      <c r="A81" s="7" t="s">
        <v>24</v>
      </c>
      <c r="B81" s="8">
        <v>66</v>
      </c>
      <c r="C81" s="9">
        <v>307186</v>
      </c>
      <c r="D81" s="14">
        <v>0.16</v>
      </c>
      <c r="E81" s="13">
        <f t="shared" si="1"/>
        <v>3.629</v>
      </c>
      <c r="F81" s="12">
        <f t="shared" ref="F81:F96" si="2">ROUND($C81*(E81*$D81+(1-$D81)),2)</f>
        <v>436400.72</v>
      </c>
    </row>
    <row r="82" spans="1:6" x14ac:dyDescent="0.25">
      <c r="A82" s="7" t="s">
        <v>25</v>
      </c>
      <c r="B82" s="8">
        <v>67</v>
      </c>
      <c r="C82" s="9">
        <v>165709</v>
      </c>
      <c r="D82" s="14">
        <v>0.26</v>
      </c>
      <c r="E82" s="13">
        <f t="shared" si="1"/>
        <v>3.629</v>
      </c>
      <c r="F82" s="12">
        <f t="shared" si="2"/>
        <v>278977.73</v>
      </c>
    </row>
    <row r="83" spans="1:6" x14ac:dyDescent="0.25">
      <c r="A83" s="7" t="s">
        <v>25</v>
      </c>
      <c r="B83" s="8">
        <v>68</v>
      </c>
      <c r="C83" s="9">
        <v>339074</v>
      </c>
      <c r="D83" s="14">
        <v>0.34</v>
      </c>
      <c r="E83" s="13">
        <f t="shared" ref="E83:E96" si="3">$E$16</f>
        <v>3.629</v>
      </c>
      <c r="F83" s="12">
        <f t="shared" si="2"/>
        <v>642158.68999999994</v>
      </c>
    </row>
    <row r="84" spans="1:6" x14ac:dyDescent="0.25">
      <c r="A84" s="7" t="s">
        <v>25</v>
      </c>
      <c r="B84" s="8">
        <v>69</v>
      </c>
      <c r="C84" s="9">
        <v>195740</v>
      </c>
      <c r="D84" s="14">
        <v>0.24</v>
      </c>
      <c r="E84" s="13">
        <f t="shared" si="3"/>
        <v>3.629</v>
      </c>
      <c r="F84" s="12">
        <f t="shared" si="2"/>
        <v>319244.11</v>
      </c>
    </row>
    <row r="85" spans="1:6" x14ac:dyDescent="0.25">
      <c r="A85" s="7" t="s">
        <v>25</v>
      </c>
      <c r="B85" s="8">
        <v>70</v>
      </c>
      <c r="C85" s="9">
        <v>262550</v>
      </c>
      <c r="D85" s="14">
        <v>0.46</v>
      </c>
      <c r="E85" s="13">
        <f t="shared" si="3"/>
        <v>3.629</v>
      </c>
      <c r="F85" s="12">
        <f t="shared" si="2"/>
        <v>580062.22</v>
      </c>
    </row>
    <row r="86" spans="1:6" x14ac:dyDescent="0.25">
      <c r="A86" s="7" t="s">
        <v>25</v>
      </c>
      <c r="B86" s="8">
        <v>71</v>
      </c>
      <c r="C86" s="9">
        <v>416620</v>
      </c>
      <c r="D86" s="14">
        <v>0.09</v>
      </c>
      <c r="E86" s="13">
        <f t="shared" si="3"/>
        <v>3.629</v>
      </c>
      <c r="F86" s="12">
        <f t="shared" si="2"/>
        <v>515196.46</v>
      </c>
    </row>
    <row r="87" spans="1:6" x14ac:dyDescent="0.25">
      <c r="A87" s="7" t="s">
        <v>25</v>
      </c>
      <c r="B87" s="8">
        <v>72</v>
      </c>
      <c r="C87" s="9">
        <v>343828</v>
      </c>
      <c r="D87" s="14">
        <v>1</v>
      </c>
      <c r="E87" s="13">
        <f t="shared" si="3"/>
        <v>3.629</v>
      </c>
      <c r="F87" s="12">
        <f t="shared" si="2"/>
        <v>1247751.81</v>
      </c>
    </row>
    <row r="88" spans="1:6" x14ac:dyDescent="0.25">
      <c r="A88" s="7" t="s">
        <v>25</v>
      </c>
      <c r="B88" s="8">
        <v>73</v>
      </c>
      <c r="C88" s="9">
        <v>340252</v>
      </c>
      <c r="D88" s="14">
        <v>1</v>
      </c>
      <c r="E88" s="13">
        <f t="shared" si="3"/>
        <v>3.629</v>
      </c>
      <c r="F88" s="12">
        <f t="shared" si="2"/>
        <v>1234774.51</v>
      </c>
    </row>
    <row r="89" spans="1:6" x14ac:dyDescent="0.25">
      <c r="A89" s="7" t="s">
        <v>26</v>
      </c>
      <c r="B89" s="8">
        <v>74</v>
      </c>
      <c r="C89" s="9">
        <v>117215</v>
      </c>
      <c r="D89" s="14">
        <v>0.3</v>
      </c>
      <c r="E89" s="13">
        <f t="shared" si="3"/>
        <v>3.629</v>
      </c>
      <c r="F89" s="12">
        <f t="shared" si="2"/>
        <v>209662.47</v>
      </c>
    </row>
    <row r="90" spans="1:6" x14ac:dyDescent="0.25">
      <c r="A90" s="7" t="s">
        <v>26</v>
      </c>
      <c r="B90" s="8">
        <v>75</v>
      </c>
      <c r="C90" s="9">
        <v>172953</v>
      </c>
      <c r="D90" s="14">
        <v>0.33</v>
      </c>
      <c r="E90" s="13">
        <f t="shared" si="3"/>
        <v>3.629</v>
      </c>
      <c r="F90" s="12">
        <f t="shared" si="2"/>
        <v>323001.83</v>
      </c>
    </row>
    <row r="91" spans="1:6" x14ac:dyDescent="0.25">
      <c r="A91" s="7" t="s">
        <v>26</v>
      </c>
      <c r="B91" s="8">
        <v>76</v>
      </c>
      <c r="C91" s="9">
        <v>170112</v>
      </c>
      <c r="D91" s="14">
        <v>1</v>
      </c>
      <c r="E91" s="13">
        <f t="shared" si="3"/>
        <v>3.629</v>
      </c>
      <c r="F91" s="12">
        <f t="shared" si="2"/>
        <v>617336.44999999995</v>
      </c>
    </row>
    <row r="92" spans="1:6" x14ac:dyDescent="0.25">
      <c r="A92" s="7" t="s">
        <v>27</v>
      </c>
      <c r="B92" s="8">
        <v>77</v>
      </c>
      <c r="C92" s="9">
        <v>204581</v>
      </c>
      <c r="D92" s="14">
        <v>0.21</v>
      </c>
      <c r="E92" s="13">
        <f t="shared" si="3"/>
        <v>3.629</v>
      </c>
      <c r="F92" s="12">
        <f t="shared" si="2"/>
        <v>317528.12</v>
      </c>
    </row>
    <row r="93" spans="1:6" x14ac:dyDescent="0.25">
      <c r="A93" s="7" t="s">
        <v>27</v>
      </c>
      <c r="B93" s="8">
        <v>78</v>
      </c>
      <c r="C93" s="9">
        <v>221364</v>
      </c>
      <c r="D93" s="14">
        <v>0.28000000000000003</v>
      </c>
      <c r="E93" s="13">
        <f t="shared" si="3"/>
        <v>3.629</v>
      </c>
      <c r="F93" s="12">
        <f t="shared" si="2"/>
        <v>384314.47</v>
      </c>
    </row>
    <row r="94" spans="1:6" x14ac:dyDescent="0.25">
      <c r="A94" s="7" t="s">
        <v>28</v>
      </c>
      <c r="B94" s="8">
        <v>79</v>
      </c>
      <c r="C94" s="9">
        <v>153018</v>
      </c>
      <c r="D94" s="14">
        <v>0.33</v>
      </c>
      <c r="E94" s="13">
        <f t="shared" si="3"/>
        <v>3.629</v>
      </c>
      <c r="F94" s="12">
        <f t="shared" si="2"/>
        <v>285771.83</v>
      </c>
    </row>
    <row r="95" spans="1:6" x14ac:dyDescent="0.25">
      <c r="A95" s="15" t="s">
        <v>29</v>
      </c>
      <c r="B95" s="16">
        <v>80</v>
      </c>
      <c r="C95" s="9">
        <v>228784</v>
      </c>
      <c r="D95" s="17">
        <v>0.18</v>
      </c>
      <c r="E95" s="18">
        <f t="shared" si="3"/>
        <v>3.629</v>
      </c>
      <c r="F95" s="12">
        <f t="shared" si="2"/>
        <v>337049.16</v>
      </c>
    </row>
    <row r="96" spans="1:6" x14ac:dyDescent="0.25">
      <c r="A96" s="19" t="s">
        <v>29</v>
      </c>
      <c r="B96" s="20">
        <v>81</v>
      </c>
      <c r="C96" s="21">
        <v>127061</v>
      </c>
      <c r="D96" s="22">
        <v>0.33</v>
      </c>
      <c r="E96" s="23">
        <f t="shared" si="3"/>
        <v>3.629</v>
      </c>
      <c r="F96" s="24">
        <f t="shared" si="2"/>
        <v>237295.31</v>
      </c>
    </row>
  </sheetData>
  <mergeCells count="7">
    <mergeCell ref="A11:F11"/>
    <mergeCell ref="A13:A14"/>
    <mergeCell ref="B13:B14"/>
    <mergeCell ref="C13:C14"/>
    <mergeCell ref="D13:D14"/>
    <mergeCell ref="E13:E14"/>
    <mergeCell ref="F13:F14"/>
  </mergeCells>
  <pageMargins left="0.70866141732283472" right="0.70866141732283472" top="0.74803149606299213" bottom="0.74803149606299213" header="0.31496062992125984" footer="0.31496062992125984"/>
  <pageSetup paperSize="9" scale="38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тар.ВМП</vt:lpstr>
      <vt:lpstr>тар.ВМП!Заголовки_для_печати</vt:lpstr>
      <vt:lpstr>тар.ВМП!Область_печати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Денно Ася Александровна</dc:creator>
  <cp:lastModifiedBy>Денно Ася Александровна</cp:lastModifiedBy>
  <dcterms:created xsi:type="dcterms:W3CDTF">2024-01-25T22:08:09Z</dcterms:created>
  <dcterms:modified xsi:type="dcterms:W3CDTF">2024-01-30T01:45:30Z</dcterms:modified>
</cp:coreProperties>
</file>