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ФО\Тарифы\2021\Заседание 4-2021\"/>
    </mc:Choice>
  </mc:AlternateContent>
  <xr:revisionPtr revIDLastSave="0" documentId="13_ncr:1_{3D1A4E6E-B4FE-4443-8673-D33EABC6E25C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углублен.дисп с 01.07.21" sheetId="4" r:id="rId1"/>
  </sheets>
  <definedNames>
    <definedName name="_xlnm.Print_Area" localSheetId="0">'углублен.дисп с 01.07.21'!$A$1:$H$28</definedName>
  </definedNames>
  <calcPr calcId="191029"/>
</workbook>
</file>

<file path=xl/calcChain.xml><?xml version="1.0" encoding="utf-8"?>
<calcChain xmlns="http://schemas.openxmlformats.org/spreadsheetml/2006/main">
  <c r="H28" i="4" l="1"/>
  <c r="G28" i="4"/>
  <c r="H27" i="4"/>
  <c r="G27" i="4"/>
  <c r="H26" i="4"/>
  <c r="G26" i="4"/>
  <c r="H24" i="4"/>
  <c r="G24" i="4"/>
  <c r="H23" i="4"/>
  <c r="G23" i="4"/>
  <c r="H22" i="4"/>
  <c r="G22" i="4"/>
  <c r="H21" i="4"/>
  <c r="G21" i="4"/>
  <c r="H20" i="4"/>
  <c r="G20" i="4"/>
  <c r="H19" i="4"/>
  <c r="G19" i="4"/>
  <c r="H18" i="4"/>
  <c r="G18" i="4"/>
  <c r="F28" i="4"/>
  <c r="E28" i="4"/>
  <c r="F27" i="4"/>
  <c r="E27" i="4"/>
  <c r="F26" i="4"/>
  <c r="E26" i="4"/>
  <c r="F24" i="4"/>
  <c r="E24" i="4"/>
  <c r="F23" i="4"/>
  <c r="E23" i="4"/>
  <c r="F21" i="4"/>
  <c r="E21" i="4"/>
  <c r="F20" i="4"/>
  <c r="E20" i="4"/>
  <c r="F19" i="4"/>
  <c r="E19" i="4"/>
  <c r="F18" i="4"/>
  <c r="E18" i="4"/>
</calcChain>
</file>

<file path=xl/sharedStrings.xml><?xml version="1.0" encoding="utf-8"?>
<sst xmlns="http://schemas.openxmlformats.org/spreadsheetml/2006/main" count="47" uniqueCount="40">
  <si>
    <t>к Соглашению об установлении тарифов на оплату</t>
  </si>
  <si>
    <t>медицинской помощи по обязательному медицинскому</t>
  </si>
  <si>
    <t>(в рублях)</t>
  </si>
  <si>
    <t>к Дополнительному соглашению об установлении тарифов на оплату</t>
  </si>
  <si>
    <t>"Приложение 2.6.2</t>
  </si>
  <si>
    <t>Код услуги</t>
  </si>
  <si>
    <t>Наименование медицинской услуги</t>
  </si>
  <si>
    <t>страхованию от 19.01.2021 года № 1/2021</t>
  </si>
  <si>
    <t>Способ оплаты</t>
  </si>
  <si>
    <t>II этап углубленной диспансеризации</t>
  </si>
  <si>
    <t>I этап углубленной диспансеризации</t>
  </si>
  <si>
    <t>за единицу объема оказания медицинской помощи</t>
  </si>
  <si>
    <t>для медицинских организаций, расположенных на территории Камчатского края (за исключением Корякского округа и Алеутского муниципального района)</t>
  </si>
  <si>
    <t>для медицинских организаций, расположенных на территории Корякского округа</t>
  </si>
  <si>
    <t>A12.09.005.100</t>
  </si>
  <si>
    <t>A12.09.002.100</t>
  </si>
  <si>
    <t>B03.016.003.100</t>
  </si>
  <si>
    <t>A23.30.005.100</t>
  </si>
  <si>
    <t>A09.05.051.001.100</t>
  </si>
  <si>
    <t>A04.10.002.200</t>
  </si>
  <si>
    <t>A06.09.008.200</t>
  </si>
  <si>
    <t>A04.12.006.200</t>
  </si>
  <si>
    <t>комплексное посещение</t>
  </si>
  <si>
    <t>Тариф комплексного посещения:</t>
  </si>
  <si>
    <t xml:space="preserve">Тарифы на исследования и медицинские вмешательства при проведении углубленной диспансеризации застрахованных по обязательному медицинскому страхованию лиц, перенесших новую коронавирусную инфекцию (COVID-19), с 01.07.2021 года </t>
  </si>
  <si>
    <t>Измерение насыщения крови кислородом (сатурация) в покое в рамках I этапа углубленной диспансеризации</t>
  </si>
  <si>
    <t>Проведение спирометрии или спирографии в рамках I этапа углубленной диспансеризации</t>
  </si>
  <si>
    <t>Общий (клинический) анализ крови развернутый в рамках I этапа углубленной диспансеризации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</si>
  <si>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 в рамках I этапа углубленной диспансеризации</t>
  </si>
  <si>
    <t>B03.016.38100</t>
  </si>
  <si>
    <t>Коэффициент дифференциации субъекта Российской Федерации, приведенный к 3,038 по средневзвешенному значению, и применяемый к тарифам при оплате медицинской помощи, оказываемой в амбулаторных условиях (КД)</t>
  </si>
  <si>
    <t>Тариф</t>
  </si>
  <si>
    <t>Базовый норматив финансовых затрат на оплату медицинской помощи, оплачиваемой за единицу объема ее оказания</t>
  </si>
  <si>
    <t>Проведение теста с 6-минутной ходьбой в рамках I этапа углубленной диспансеризации</t>
  </si>
  <si>
    <t>проведение эхокардиографии в рамках II этапа углубленной диспансеризации</t>
  </si>
  <si>
    <t>проведение компьютерной томографии легких в рамках II этапа углубленной диспансеризации</t>
  </si>
  <si>
    <t>дуплексное сканирование вен нижних конечностей в рамках II этапа углубленной диспансеризации</t>
  </si>
  <si>
    <t>Приложение 4</t>
  </si>
  <si>
    <t>страхованию от 28.07.2021 года № 4/2021</t>
  </si>
  <si>
    <t>Определение концентрации Д-димера в крови у граждан, перенесших среднюю степень тяжести и выше новой коронавирусной инфекции (COVID-
19), в рамках I этапа углубленной диспансеризации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</si>
</sst>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35">
    <xf numFmtId="0" fontId="0" fillId="0" borderId="0" xfId="0"/>
    <xf numFmtId="0" fontId="3" fillId="0" borderId="0" xfId="4" applyFont="1" applyAlignment="1">
      <alignment horizontal="right"/>
    </xf>
    <xf numFmtId="0" fontId="7" fillId="0" borderId="0" xfId="4" applyFont="1"/>
    <xf numFmtId="0" fontId="3" fillId="0" borderId="0" xfId="1" applyFont="1"/>
    <xf numFmtId="0" fontId="2" fillId="0" borderId="0" xfId="1" applyFont="1" applyAlignment="1">
      <alignment horizontal="right"/>
    </xf>
    <xf numFmtId="0" fontId="1" fillId="0" borderId="0" xfId="1"/>
    <xf numFmtId="0" fontId="4" fillId="0" borderId="0" xfId="1" applyFont="1"/>
    <xf numFmtId="0" fontId="3" fillId="0" borderId="3" xfId="1" applyFont="1" applyBorder="1" applyAlignment="1">
      <alignment horizontal="right"/>
    </xf>
    <xf numFmtId="4" fontId="7" fillId="0" borderId="4" xfId="1" applyNumberFormat="1" applyFont="1" applyBorder="1" applyAlignment="1">
      <alignment wrapText="1"/>
    </xf>
    <xf numFmtId="0" fontId="7" fillId="0" borderId="4" xfId="1" applyFont="1" applyBorder="1" applyAlignment="1">
      <alignment wrapText="1"/>
    </xf>
    <xf numFmtId="2" fontId="6" fillId="0" borderId="4" xfId="1" applyNumberFormat="1" applyFont="1" applyBorder="1" applyAlignment="1">
      <alignment wrapText="1"/>
    </xf>
    <xf numFmtId="0" fontId="3" fillId="0" borderId="0" xfId="1" applyFont="1" applyAlignment="1">
      <alignment horizontal="right"/>
    </xf>
    <xf numFmtId="0" fontId="3" fillId="0" borderId="0" xfId="1" applyFont="1" applyAlignment="1">
      <alignment vertical="top"/>
    </xf>
    <xf numFmtId="0" fontId="5" fillId="0" borderId="0" xfId="1" applyFont="1" applyAlignment="1">
      <alignment wrapText="1"/>
    </xf>
    <xf numFmtId="0" fontId="7" fillId="0" borderId="4" xfId="1" applyFont="1" applyBorder="1" applyAlignment="1">
      <alignment horizontal="center" vertical="center" wrapText="1"/>
    </xf>
    <xf numFmtId="0" fontId="7" fillId="0" borderId="1" xfId="1" applyFont="1" applyBorder="1" applyAlignment="1"/>
    <xf numFmtId="0" fontId="8" fillId="0" borderId="4" xfId="0" applyFont="1" applyBorder="1" applyAlignment="1">
      <alignment horizontal="justify" wrapText="1"/>
    </xf>
    <xf numFmtId="0" fontId="7" fillId="0" borderId="4" xfId="1" applyFont="1" applyBorder="1" applyAlignment="1"/>
    <xf numFmtId="0" fontId="6" fillId="0" borderId="1" xfId="1" applyFont="1" applyBorder="1" applyAlignment="1"/>
    <xf numFmtId="0" fontId="6" fillId="0" borderId="12" xfId="1" applyFont="1" applyBorder="1" applyAlignment="1"/>
    <xf numFmtId="0" fontId="5" fillId="0" borderId="0" xfId="1" applyFont="1" applyAlignment="1">
      <alignment horizont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0" xfId="1" applyFont="1" applyAlignment="1">
      <alignment vertical="top" wrapText="1"/>
    </xf>
    <xf numFmtId="0" fontId="7" fillId="0" borderId="4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wrapText="1"/>
    </xf>
    <xf numFmtId="0" fontId="7" fillId="0" borderId="9" xfId="1" applyFont="1" applyBorder="1" applyAlignment="1">
      <alignment horizontal="center" wrapText="1"/>
    </xf>
    <xf numFmtId="0" fontId="7" fillId="0" borderId="10" xfId="1" applyFont="1" applyBorder="1" applyAlignment="1">
      <alignment horizontal="center" wrapText="1"/>
    </xf>
    <xf numFmtId="0" fontId="6" fillId="0" borderId="1" xfId="1" applyFont="1" applyBorder="1" applyAlignment="1">
      <alignment horizontal="center"/>
    </xf>
    <xf numFmtId="0" fontId="6" fillId="0" borderId="11" xfId="1" applyFont="1" applyBorder="1" applyAlignment="1">
      <alignment horizontal="center"/>
    </xf>
    <xf numFmtId="0" fontId="6" fillId="0" borderId="7" xfId="1" applyFont="1" applyBorder="1" applyAlignment="1">
      <alignment horizontal="center"/>
    </xf>
    <xf numFmtId="0" fontId="6" fillId="0" borderId="2" xfId="1" applyFont="1" applyBorder="1" applyAlignment="1">
      <alignment horizontal="center"/>
    </xf>
    <xf numFmtId="0" fontId="7" fillId="0" borderId="4" xfId="1" applyFont="1" applyBorder="1" applyAlignment="1">
      <alignment horizontal="center" vertical="center" wrapText="1"/>
    </xf>
  </cellXfs>
  <cellStyles count="5">
    <cellStyle name="Обычный" xfId="0" builtinId="0"/>
    <cellStyle name="Обычный 2" xfId="1" xr:uid="{00000000-0005-0000-0000-000001000000}"/>
    <cellStyle name="Обычный_Прил 3-7-2014_подуш.пол-ка_значения" xfId="4" xr:uid="{00000000-0005-0000-0000-000002000000}"/>
    <cellStyle name="Финансовый 2" xfId="2" xr:uid="{00000000-0005-0000-0000-000003000000}"/>
    <cellStyle name="Финансовый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31"/>
  <sheetViews>
    <sheetView tabSelected="1" topLeftCell="A3" workbookViewId="0">
      <selection activeCell="B24" sqref="B24"/>
    </sheetView>
  </sheetViews>
  <sheetFormatPr defaultRowHeight="14.5" x14ac:dyDescent="0.35"/>
  <cols>
    <col min="1" max="1" width="20.1796875" style="3" customWidth="1"/>
    <col min="2" max="2" width="59.26953125" style="3" customWidth="1"/>
    <col min="3" max="7" width="22" style="3" customWidth="1"/>
    <col min="8" max="8" width="25.81640625" style="3" customWidth="1"/>
    <col min="9" max="9" width="21.7265625" style="3" customWidth="1"/>
    <col min="10" max="10" width="23" style="3" customWidth="1"/>
    <col min="11" max="11" width="9.1796875" style="3"/>
    <col min="12" max="12" width="24.453125" style="3" customWidth="1"/>
    <col min="13" max="256" width="9.1796875" style="3"/>
  </cols>
  <sheetData>
    <row r="1" spans="1:256" x14ac:dyDescent="0.35">
      <c r="H1" s="1" t="s">
        <v>37</v>
      </c>
    </row>
    <row r="2" spans="1:256" x14ac:dyDescent="0.35">
      <c r="H2" s="1" t="s">
        <v>3</v>
      </c>
    </row>
    <row r="3" spans="1:256" x14ac:dyDescent="0.35">
      <c r="H3" s="1" t="s">
        <v>1</v>
      </c>
    </row>
    <row r="4" spans="1:256" x14ac:dyDescent="0.35">
      <c r="H4" s="1" t="s">
        <v>38</v>
      </c>
    </row>
    <row r="5" spans="1:256" x14ac:dyDescent="0.35">
      <c r="H5" s="2"/>
    </row>
    <row r="6" spans="1:256" x14ac:dyDescent="0.35">
      <c r="H6" s="1" t="s">
        <v>4</v>
      </c>
    </row>
    <row r="7" spans="1:256" x14ac:dyDescent="0.35">
      <c r="A7" s="5"/>
      <c r="B7" s="5"/>
      <c r="C7" s="5"/>
      <c r="D7" s="5"/>
      <c r="E7" s="5"/>
      <c r="F7" s="5"/>
      <c r="G7" s="5"/>
      <c r="H7" s="1" t="s">
        <v>0</v>
      </c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  <c r="IV7" s="5"/>
    </row>
    <row r="8" spans="1:256" x14ac:dyDescent="0.35">
      <c r="A8" s="5"/>
      <c r="B8" s="5"/>
      <c r="C8" s="5"/>
      <c r="D8" s="5"/>
      <c r="E8" s="5"/>
      <c r="F8" s="5"/>
      <c r="G8" s="5"/>
      <c r="H8" s="1" t="s">
        <v>1</v>
      </c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  <c r="IT8" s="5"/>
      <c r="IU8" s="5"/>
      <c r="IV8" s="5"/>
    </row>
    <row r="9" spans="1:256" x14ac:dyDescent="0.35">
      <c r="A9" s="5"/>
      <c r="B9" s="5"/>
      <c r="C9" s="5"/>
      <c r="D9" s="5"/>
      <c r="E9" s="5"/>
      <c r="F9" s="5"/>
      <c r="G9" s="5"/>
      <c r="H9" s="1" t="s">
        <v>7</v>
      </c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  <c r="IT9" s="5"/>
      <c r="IU9" s="5"/>
      <c r="IV9" s="5"/>
    </row>
    <row r="10" spans="1:256" x14ac:dyDescent="0.35">
      <c r="A10" s="5"/>
      <c r="B10" s="5"/>
      <c r="C10" s="5"/>
      <c r="D10" s="5"/>
      <c r="E10" s="5"/>
      <c r="F10" s="5"/>
      <c r="G10" s="5"/>
      <c r="I10" s="5"/>
      <c r="J10" s="4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  <c r="IV10" s="5"/>
    </row>
    <row r="11" spans="1:256" x14ac:dyDescent="0.3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  <c r="IV11" s="5"/>
    </row>
    <row r="12" spans="1:256" x14ac:dyDescent="0.35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  <c r="IV12" s="5"/>
    </row>
    <row r="13" spans="1:256" ht="48" customHeight="1" x14ac:dyDescent="0.35">
      <c r="A13" s="20" t="s">
        <v>24</v>
      </c>
      <c r="B13" s="20"/>
      <c r="C13" s="20"/>
      <c r="D13" s="20"/>
      <c r="E13" s="20"/>
      <c r="F13" s="20"/>
      <c r="G13" s="20"/>
      <c r="H13" s="20"/>
      <c r="I13" s="13"/>
      <c r="J13" s="13"/>
    </row>
    <row r="14" spans="1:256" ht="18" x14ac:dyDescent="0.4">
      <c r="A14" s="6"/>
      <c r="H14" s="7" t="s">
        <v>2</v>
      </c>
    </row>
    <row r="15" spans="1:256" ht="94.5" customHeight="1" x14ac:dyDescent="0.35">
      <c r="A15" s="34" t="s">
        <v>5</v>
      </c>
      <c r="B15" s="24" t="s">
        <v>6</v>
      </c>
      <c r="C15" s="24" t="s">
        <v>8</v>
      </c>
      <c r="D15" s="25" t="s">
        <v>32</v>
      </c>
      <c r="E15" s="21" t="s">
        <v>30</v>
      </c>
      <c r="F15" s="22"/>
      <c r="G15" s="21" t="s">
        <v>31</v>
      </c>
      <c r="H15" s="22"/>
      <c r="IU15"/>
      <c r="IV15"/>
    </row>
    <row r="16" spans="1:256" ht="150" customHeight="1" x14ac:dyDescent="0.35">
      <c r="A16" s="34"/>
      <c r="B16" s="24"/>
      <c r="C16" s="24"/>
      <c r="D16" s="26"/>
      <c r="E16" s="14" t="s">
        <v>12</v>
      </c>
      <c r="F16" s="14" t="s">
        <v>13</v>
      </c>
      <c r="G16" s="14" t="s">
        <v>12</v>
      </c>
      <c r="H16" s="14" t="s">
        <v>13</v>
      </c>
      <c r="IU16"/>
      <c r="IV16"/>
    </row>
    <row r="17" spans="1:256" x14ac:dyDescent="0.35">
      <c r="A17" s="30" t="s">
        <v>10</v>
      </c>
      <c r="B17" s="31"/>
      <c r="C17" s="32"/>
      <c r="D17" s="32"/>
      <c r="E17" s="32"/>
      <c r="F17" s="32"/>
      <c r="G17" s="32"/>
      <c r="H17" s="33"/>
      <c r="IU17"/>
      <c r="IV17"/>
    </row>
    <row r="18" spans="1:256" ht="37.5" customHeight="1" x14ac:dyDescent="0.35">
      <c r="A18" s="15" t="s">
        <v>14</v>
      </c>
      <c r="B18" s="16" t="s">
        <v>25</v>
      </c>
      <c r="C18" s="27" t="s">
        <v>22</v>
      </c>
      <c r="D18" s="8">
        <v>24</v>
      </c>
      <c r="E18" s="17">
        <f>ROUND(0.9934*3.038,4)</f>
        <v>3.0179</v>
      </c>
      <c r="F18" s="17">
        <f>ROUND(1.0393*3.038,4)</f>
        <v>3.1574</v>
      </c>
      <c r="G18" s="10">
        <f>ROUND(D18*E18,2)</f>
        <v>72.430000000000007</v>
      </c>
      <c r="H18" s="10">
        <f>ROUND(D18*F18,2)</f>
        <v>75.78</v>
      </c>
      <c r="IU18"/>
      <c r="IV18"/>
    </row>
    <row r="19" spans="1:256" ht="31.5" customHeight="1" x14ac:dyDescent="0.35">
      <c r="A19" s="15" t="s">
        <v>15</v>
      </c>
      <c r="B19" s="16" t="s">
        <v>26</v>
      </c>
      <c r="C19" s="28"/>
      <c r="D19" s="8">
        <v>124</v>
      </c>
      <c r="E19" s="17">
        <f>$E$18</f>
        <v>3.0179</v>
      </c>
      <c r="F19" s="17">
        <f>$F$18</f>
        <v>3.1574</v>
      </c>
      <c r="G19" s="10">
        <f t="shared" ref="G19:G21" si="0">ROUND(D19*E19,2)</f>
        <v>374.22</v>
      </c>
      <c r="H19" s="10">
        <f t="shared" ref="H19:H21" si="1">ROUND(D19*F19,2)</f>
        <v>391.52</v>
      </c>
      <c r="IU19"/>
      <c r="IV19"/>
    </row>
    <row r="20" spans="1:256" ht="28.5" customHeight="1" x14ac:dyDescent="0.35">
      <c r="A20" s="15" t="s">
        <v>16</v>
      </c>
      <c r="B20" s="16" t="s">
        <v>27</v>
      </c>
      <c r="C20" s="28"/>
      <c r="D20" s="8">
        <v>88.99</v>
      </c>
      <c r="E20" s="17">
        <f t="shared" ref="E20:E28" si="2">$E$18</f>
        <v>3.0179</v>
      </c>
      <c r="F20" s="17">
        <f t="shared" ref="F20:F28" si="3">$F$18</f>
        <v>3.1574</v>
      </c>
      <c r="G20" s="10">
        <f t="shared" si="0"/>
        <v>268.56</v>
      </c>
      <c r="H20" s="10">
        <f t="shared" si="1"/>
        <v>280.98</v>
      </c>
      <c r="IU20"/>
      <c r="IV20"/>
    </row>
    <row r="21" spans="1:256" ht="124" x14ac:dyDescent="0.35">
      <c r="A21" s="15" t="s">
        <v>29</v>
      </c>
      <c r="B21" s="16" t="s">
        <v>28</v>
      </c>
      <c r="C21" s="29"/>
      <c r="D21" s="8">
        <v>489.01</v>
      </c>
      <c r="E21" s="17">
        <f t="shared" si="2"/>
        <v>3.0179</v>
      </c>
      <c r="F21" s="17">
        <f t="shared" si="3"/>
        <v>3.1574</v>
      </c>
      <c r="G21" s="10">
        <f t="shared" si="0"/>
        <v>1475.78</v>
      </c>
      <c r="H21" s="10">
        <f t="shared" si="1"/>
        <v>1544</v>
      </c>
      <c r="IU21"/>
      <c r="IV21"/>
    </row>
    <row r="22" spans="1:256" x14ac:dyDescent="0.35">
      <c r="A22" s="18"/>
      <c r="B22" s="19" t="s">
        <v>23</v>
      </c>
      <c r="C22" s="9"/>
      <c r="D22" s="8"/>
      <c r="E22" s="17"/>
      <c r="F22" s="17"/>
      <c r="G22" s="10">
        <f>SUM(G18:G21)</f>
        <v>2190.9899999999998</v>
      </c>
      <c r="H22" s="10">
        <f>SUM(H18:H21)</f>
        <v>2292.2799999999997</v>
      </c>
      <c r="IU22"/>
      <c r="IV22"/>
    </row>
    <row r="23" spans="1:256" ht="42.5" x14ac:dyDescent="0.35">
      <c r="A23" s="17" t="s">
        <v>17</v>
      </c>
      <c r="B23" s="9" t="s">
        <v>33</v>
      </c>
      <c r="C23" s="9" t="s">
        <v>11</v>
      </c>
      <c r="D23" s="8">
        <v>60</v>
      </c>
      <c r="E23" s="17">
        <f t="shared" si="2"/>
        <v>3.0179</v>
      </c>
      <c r="F23" s="17">
        <f t="shared" si="3"/>
        <v>3.1574</v>
      </c>
      <c r="G23" s="10">
        <f t="shared" ref="G23:G24" si="4">ROUND(D23*E23,2)</f>
        <v>181.07</v>
      </c>
      <c r="H23" s="10">
        <f t="shared" ref="H23:H24" si="5">ROUND(D23*F23,2)</f>
        <v>189.44</v>
      </c>
      <c r="IU23"/>
      <c r="IV23"/>
    </row>
    <row r="24" spans="1:256" ht="56.5" x14ac:dyDescent="0.35">
      <c r="A24" s="17" t="s">
        <v>18</v>
      </c>
      <c r="B24" s="9" t="s">
        <v>39</v>
      </c>
      <c r="C24" s="9" t="s">
        <v>11</v>
      </c>
      <c r="D24" s="8">
        <v>419.6</v>
      </c>
      <c r="E24" s="17">
        <f t="shared" si="2"/>
        <v>3.0179</v>
      </c>
      <c r="F24" s="17">
        <f t="shared" si="3"/>
        <v>3.1574</v>
      </c>
      <c r="G24" s="10">
        <f t="shared" si="4"/>
        <v>1266.31</v>
      </c>
      <c r="H24" s="10">
        <f t="shared" si="5"/>
        <v>1324.85</v>
      </c>
      <c r="IU24"/>
      <c r="IV24"/>
    </row>
    <row r="25" spans="1:256" x14ac:dyDescent="0.35">
      <c r="A25" s="30" t="s">
        <v>9</v>
      </c>
      <c r="B25" s="32"/>
      <c r="C25" s="32"/>
      <c r="D25" s="32"/>
      <c r="E25" s="32"/>
      <c r="F25" s="32"/>
      <c r="G25" s="32"/>
      <c r="H25" s="33"/>
      <c r="IU25"/>
      <c r="IV25"/>
    </row>
    <row r="26" spans="1:256" ht="42.5" x14ac:dyDescent="0.35">
      <c r="A26" s="17" t="s">
        <v>19</v>
      </c>
      <c r="B26" s="9" t="s">
        <v>34</v>
      </c>
      <c r="C26" s="9" t="s">
        <v>11</v>
      </c>
      <c r="D26" s="8">
        <v>1367.19</v>
      </c>
      <c r="E26" s="17">
        <f t="shared" si="2"/>
        <v>3.0179</v>
      </c>
      <c r="F26" s="17">
        <f t="shared" si="3"/>
        <v>3.1574</v>
      </c>
      <c r="G26" s="10">
        <f t="shared" ref="G26:G28" si="6">ROUND(D26*E26,2)</f>
        <v>4126.04</v>
      </c>
      <c r="H26" s="10">
        <f t="shared" ref="H26:H28" si="7">ROUND(D26*F26,2)</f>
        <v>4316.7700000000004</v>
      </c>
      <c r="IU26"/>
      <c r="IV26"/>
    </row>
    <row r="27" spans="1:256" ht="42.5" x14ac:dyDescent="0.35">
      <c r="A27" s="17" t="s">
        <v>20</v>
      </c>
      <c r="B27" s="9" t="s">
        <v>35</v>
      </c>
      <c r="C27" s="9" t="s">
        <v>11</v>
      </c>
      <c r="D27" s="8">
        <v>1065</v>
      </c>
      <c r="E27" s="17">
        <f t="shared" si="2"/>
        <v>3.0179</v>
      </c>
      <c r="F27" s="17">
        <f t="shared" si="3"/>
        <v>3.1574</v>
      </c>
      <c r="G27" s="10">
        <f t="shared" si="6"/>
        <v>3214.06</v>
      </c>
      <c r="H27" s="10">
        <f t="shared" si="7"/>
        <v>3362.63</v>
      </c>
      <c r="IU27"/>
      <c r="IV27"/>
    </row>
    <row r="28" spans="1:256" ht="42.5" x14ac:dyDescent="0.35">
      <c r="A28" s="17" t="s">
        <v>21</v>
      </c>
      <c r="B28" s="9" t="s">
        <v>36</v>
      </c>
      <c r="C28" s="9" t="s">
        <v>11</v>
      </c>
      <c r="D28" s="8">
        <v>1139.3</v>
      </c>
      <c r="E28" s="17">
        <f t="shared" si="2"/>
        <v>3.0179</v>
      </c>
      <c r="F28" s="17">
        <f t="shared" si="3"/>
        <v>3.1574</v>
      </c>
      <c r="G28" s="10">
        <f t="shared" si="6"/>
        <v>3438.29</v>
      </c>
      <c r="H28" s="10">
        <f t="shared" si="7"/>
        <v>3597.23</v>
      </c>
      <c r="IU28"/>
      <c r="IV28"/>
    </row>
    <row r="29" spans="1:256" x14ac:dyDescent="0.35">
      <c r="H29" s="11"/>
      <c r="J29" s="11"/>
    </row>
    <row r="30" spans="1:256" x14ac:dyDescent="0.35">
      <c r="A30" s="12"/>
      <c r="B30" s="23"/>
      <c r="C30" s="23"/>
      <c r="D30" s="23"/>
      <c r="E30" s="23"/>
      <c r="F30" s="23"/>
      <c r="G30" s="23"/>
      <c r="H30" s="23"/>
      <c r="I30" s="23"/>
      <c r="J30" s="23"/>
    </row>
    <row r="31" spans="1:256" x14ac:dyDescent="0.35">
      <c r="J31" s="11"/>
    </row>
  </sheetData>
  <mergeCells count="11">
    <mergeCell ref="A13:H13"/>
    <mergeCell ref="E15:F15"/>
    <mergeCell ref="B30:J30"/>
    <mergeCell ref="C15:C16"/>
    <mergeCell ref="D15:D16"/>
    <mergeCell ref="C18:C21"/>
    <mergeCell ref="A17:H17"/>
    <mergeCell ref="G15:H15"/>
    <mergeCell ref="A25:H25"/>
    <mergeCell ref="A15:A16"/>
    <mergeCell ref="B15:B16"/>
  </mergeCells>
  <pageMargins left="0.98425196850393704" right="0.59055118110236227" top="0.78740157480314965" bottom="0.98425196850393704" header="0.51181102362204722" footer="0.51181102362204722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углублен.дисп с 01.07.21</vt:lpstr>
      <vt:lpstr>'углублен.дисп с 01.07.21'!Область_печати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Анна Вячеславовна</dc:creator>
  <cp:lastModifiedBy>Векинцева Н.П.</cp:lastModifiedBy>
  <cp:lastPrinted>2021-07-20T05:57:19Z</cp:lastPrinted>
  <dcterms:created xsi:type="dcterms:W3CDTF">2020-02-24T22:09:13Z</dcterms:created>
  <dcterms:modified xsi:type="dcterms:W3CDTF">2021-07-26T02:59:16Z</dcterms:modified>
</cp:coreProperties>
</file>