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прил1.5.1-1-2017_Компл.усл.стом" sheetId="1" r:id="rId1"/>
  </sheets>
  <externalReferences>
    <externalReference r:id="rId2"/>
  </externalReferences>
  <definedNames>
    <definedName name="_xlnm.Print_Titles" localSheetId="0">'прил1.5.1-1-2017_Компл.усл.стом'!$12:$13</definedName>
    <definedName name="_xlnm.Print_Area" localSheetId="0">'прил1.5.1-1-2017_Компл.усл.стом'!$A$1:$G$413</definedName>
  </definedNames>
  <calcPr calcId="144525"/>
</workbook>
</file>

<file path=xl/calcChain.xml><?xml version="1.0" encoding="utf-8"?>
<calcChain xmlns="http://schemas.openxmlformats.org/spreadsheetml/2006/main">
  <c r="G381" i="1" l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F296" i="1"/>
  <c r="G296" i="1" s="1"/>
  <c r="F295" i="1"/>
  <c r="G295" i="1" s="1"/>
  <c r="F294" i="1"/>
  <c r="G294" i="1" s="1"/>
  <c r="F293" i="1"/>
  <c r="G293" i="1" s="1"/>
  <c r="F292" i="1"/>
  <c r="G292" i="1" s="1"/>
  <c r="F291" i="1"/>
  <c r="G291" i="1" s="1"/>
  <c r="F290" i="1"/>
  <c r="G290" i="1" s="1"/>
  <c r="F289" i="1"/>
  <c r="G289" i="1" s="1"/>
  <c r="F288" i="1"/>
  <c r="G288" i="1" s="1"/>
  <c r="F287" i="1"/>
  <c r="G287" i="1" s="1"/>
  <c r="F286" i="1"/>
  <c r="G286" i="1" s="1"/>
  <c r="F285" i="1"/>
  <c r="G285" i="1" s="1"/>
  <c r="F246" i="1"/>
  <c r="G246" i="1" s="1"/>
  <c r="F245" i="1"/>
  <c r="G245" i="1" s="1"/>
  <c r="F244" i="1"/>
  <c r="G244" i="1" s="1"/>
  <c r="F243" i="1"/>
  <c r="G243" i="1" s="1"/>
  <c r="F242" i="1"/>
  <c r="G242" i="1" s="1"/>
  <c r="F241" i="1"/>
  <c r="G241" i="1" s="1"/>
  <c r="F240" i="1"/>
  <c r="G240" i="1" s="1"/>
  <c r="F239" i="1"/>
  <c r="G239" i="1" s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G111" i="1"/>
  <c r="G110" i="1"/>
  <c r="G109" i="1"/>
  <c r="G108" i="1"/>
  <c r="G107" i="1"/>
  <c r="G106" i="1"/>
  <c r="G105" i="1"/>
  <c r="G104" i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F335" i="1" s="1"/>
  <c r="G335" i="1" s="1"/>
  <c r="F64" i="1"/>
  <c r="F334" i="1" s="1"/>
  <c r="G334" i="1" s="1"/>
  <c r="F63" i="1"/>
  <c r="F333" i="1" s="1"/>
  <c r="G333" i="1" s="1"/>
  <c r="F62" i="1"/>
  <c r="F332" i="1" s="1"/>
  <c r="G332" i="1" s="1"/>
  <c r="F61" i="1"/>
  <c r="F331" i="1" s="1"/>
  <c r="G331" i="1" s="1"/>
  <c r="F60" i="1"/>
  <c r="F330" i="1" s="1"/>
  <c r="G330" i="1" s="1"/>
  <c r="F59" i="1"/>
  <c r="F329" i="1" s="1"/>
  <c r="G329" i="1" s="1"/>
  <c r="F58" i="1"/>
  <c r="F328" i="1" s="1"/>
  <c r="G328" i="1" s="1"/>
  <c r="F57" i="1"/>
  <c r="F327" i="1" s="1"/>
  <c r="G327" i="1" s="1"/>
  <c r="F56" i="1"/>
  <c r="F326" i="1" s="1"/>
  <c r="G326" i="1" s="1"/>
  <c r="F55" i="1"/>
  <c r="F325" i="1" s="1"/>
  <c r="G325" i="1" s="1"/>
  <c r="F54" i="1"/>
  <c r="F324" i="1" s="1"/>
  <c r="G324" i="1" s="1"/>
  <c r="F53" i="1"/>
  <c r="F323" i="1" s="1"/>
  <c r="G323" i="1" s="1"/>
  <c r="F52" i="1"/>
  <c r="F322" i="1" s="1"/>
  <c r="G322" i="1" s="1"/>
  <c r="F51" i="1"/>
  <c r="F321" i="1" s="1"/>
  <c r="G321" i="1" s="1"/>
  <c r="F50" i="1"/>
  <c r="F320" i="1" s="1"/>
  <c r="G320" i="1" s="1"/>
  <c r="F49" i="1"/>
  <c r="F319" i="1" s="1"/>
  <c r="G319" i="1" s="1"/>
  <c r="F46" i="1"/>
  <c r="F316" i="1" s="1"/>
  <c r="G316" i="1" s="1"/>
  <c r="F45" i="1"/>
  <c r="F315" i="1" s="1"/>
  <c r="G315" i="1" s="1"/>
  <c r="F44" i="1"/>
  <c r="F314" i="1" s="1"/>
  <c r="G314" i="1" s="1"/>
  <c r="F43" i="1"/>
  <c r="F313" i="1" s="1"/>
  <c r="G313" i="1" s="1"/>
  <c r="F42" i="1"/>
  <c r="F312" i="1" s="1"/>
  <c r="G312" i="1" s="1"/>
  <c r="F41" i="1"/>
  <c r="F311" i="1" s="1"/>
  <c r="G311" i="1" s="1"/>
  <c r="F40" i="1"/>
  <c r="F310" i="1" s="1"/>
  <c r="G310" i="1" s="1"/>
  <c r="F39" i="1"/>
  <c r="F309" i="1" s="1"/>
  <c r="G309" i="1" s="1"/>
  <c r="F38" i="1"/>
  <c r="F308" i="1" s="1"/>
  <c r="G308" i="1" s="1"/>
  <c r="F37" i="1"/>
  <c r="F307" i="1" s="1"/>
  <c r="G307" i="1" s="1"/>
  <c r="F36" i="1"/>
  <c r="F306" i="1" s="1"/>
  <c r="G306" i="1" s="1"/>
  <c r="F35" i="1"/>
  <c r="F305" i="1" s="1"/>
  <c r="G305" i="1" s="1"/>
  <c r="F34" i="1"/>
  <c r="F304" i="1" s="1"/>
  <c r="G304" i="1" s="1"/>
  <c r="F33" i="1"/>
  <c r="F303" i="1" s="1"/>
  <c r="G303" i="1" s="1"/>
  <c r="F32" i="1"/>
  <c r="F302" i="1" s="1"/>
  <c r="G302" i="1" s="1"/>
  <c r="F31" i="1"/>
  <c r="F301" i="1" s="1"/>
  <c r="G301" i="1" s="1"/>
  <c r="F30" i="1"/>
  <c r="F300" i="1" s="1"/>
  <c r="G300" i="1" s="1"/>
  <c r="F29" i="1"/>
  <c r="F299" i="1" s="1"/>
  <c r="G299" i="1" s="1"/>
  <c r="F28" i="1"/>
  <c r="F298" i="1" s="1"/>
  <c r="G298" i="1" s="1"/>
  <c r="F27" i="1"/>
  <c r="F297" i="1" s="1"/>
  <c r="G297" i="1" s="1"/>
  <c r="G24" i="1"/>
  <c r="G23" i="1"/>
  <c r="G22" i="1"/>
  <c r="G21" i="1"/>
  <c r="G20" i="1"/>
  <c r="G19" i="1"/>
  <c r="G18" i="1"/>
  <c r="G17" i="1"/>
  <c r="G16" i="1"/>
  <c r="G15" i="1"/>
  <c r="G55" i="1" l="1"/>
  <c r="G56" i="1"/>
  <c r="G57" i="1"/>
  <c r="G58" i="1"/>
  <c r="G59" i="1"/>
  <c r="G60" i="1"/>
  <c r="G61" i="1"/>
  <c r="G62" i="1"/>
  <c r="G63" i="1"/>
  <c r="G64" i="1"/>
  <c r="G65" i="1"/>
  <c r="F336" i="1"/>
  <c r="G336" i="1" s="1"/>
  <c r="F201" i="1"/>
  <c r="G201" i="1" s="1"/>
  <c r="F337" i="1"/>
  <c r="G337" i="1" s="1"/>
  <c r="F202" i="1"/>
  <c r="G202" i="1" s="1"/>
  <c r="F338" i="1"/>
  <c r="G338" i="1" s="1"/>
  <c r="F203" i="1"/>
  <c r="G203" i="1" s="1"/>
  <c r="F339" i="1"/>
  <c r="G339" i="1" s="1"/>
  <c r="F204" i="1"/>
  <c r="G204" i="1" s="1"/>
  <c r="F340" i="1"/>
  <c r="G340" i="1" s="1"/>
  <c r="F205" i="1"/>
  <c r="G205" i="1" s="1"/>
  <c r="F341" i="1"/>
  <c r="G341" i="1" s="1"/>
  <c r="F206" i="1"/>
  <c r="G206" i="1" s="1"/>
  <c r="F342" i="1"/>
  <c r="G342" i="1" s="1"/>
  <c r="F207" i="1"/>
  <c r="G207" i="1" s="1"/>
  <c r="F343" i="1"/>
  <c r="G343" i="1" s="1"/>
  <c r="F208" i="1"/>
  <c r="G208" i="1" s="1"/>
  <c r="F344" i="1"/>
  <c r="G344" i="1" s="1"/>
  <c r="F209" i="1"/>
  <c r="G209" i="1" s="1"/>
  <c r="F345" i="1"/>
  <c r="G345" i="1" s="1"/>
  <c r="F210" i="1"/>
  <c r="G210" i="1" s="1"/>
  <c r="F346" i="1"/>
  <c r="G346" i="1" s="1"/>
  <c r="F211" i="1"/>
  <c r="G211" i="1" s="1"/>
  <c r="F347" i="1"/>
  <c r="G347" i="1" s="1"/>
  <c r="F212" i="1"/>
  <c r="G212" i="1" s="1"/>
  <c r="F348" i="1"/>
  <c r="G348" i="1" s="1"/>
  <c r="F213" i="1"/>
  <c r="G213" i="1" s="1"/>
  <c r="F349" i="1"/>
  <c r="G349" i="1" s="1"/>
  <c r="F214" i="1"/>
  <c r="G214" i="1" s="1"/>
  <c r="F350" i="1"/>
  <c r="G350" i="1" s="1"/>
  <c r="F215" i="1"/>
  <c r="G215" i="1" s="1"/>
  <c r="F351" i="1"/>
  <c r="G351" i="1" s="1"/>
  <c r="F216" i="1"/>
  <c r="G216" i="1" s="1"/>
  <c r="F352" i="1"/>
  <c r="G352" i="1" s="1"/>
  <c r="F217" i="1"/>
  <c r="G217" i="1" s="1"/>
  <c r="F353" i="1"/>
  <c r="G353" i="1" s="1"/>
  <c r="F218" i="1"/>
  <c r="G218" i="1" s="1"/>
  <c r="F354" i="1"/>
  <c r="G354" i="1" s="1"/>
  <c r="F219" i="1"/>
  <c r="G219" i="1" s="1"/>
  <c r="F355" i="1"/>
  <c r="G355" i="1" s="1"/>
  <c r="F220" i="1"/>
  <c r="G220" i="1" s="1"/>
  <c r="F356" i="1"/>
  <c r="G356" i="1" s="1"/>
  <c r="F221" i="1"/>
  <c r="G221" i="1" s="1"/>
  <c r="F357" i="1"/>
  <c r="G357" i="1" s="1"/>
  <c r="F222" i="1"/>
  <c r="G222" i="1" s="1"/>
  <c r="F358" i="1"/>
  <c r="G358" i="1" s="1"/>
  <c r="F223" i="1"/>
  <c r="G223" i="1" s="1"/>
  <c r="F359" i="1"/>
  <c r="G359" i="1" s="1"/>
  <c r="F224" i="1"/>
  <c r="G224" i="1" s="1"/>
  <c r="F360" i="1"/>
  <c r="G360" i="1" s="1"/>
  <c r="F225" i="1"/>
  <c r="G225" i="1" s="1"/>
  <c r="F361" i="1"/>
  <c r="G361" i="1" s="1"/>
  <c r="F226" i="1"/>
  <c r="G226" i="1" s="1"/>
  <c r="F362" i="1"/>
  <c r="G362" i="1" s="1"/>
  <c r="F227" i="1"/>
  <c r="G227" i="1" s="1"/>
  <c r="F363" i="1"/>
  <c r="G363" i="1" s="1"/>
  <c r="F228" i="1"/>
  <c r="G228" i="1" s="1"/>
  <c r="F364" i="1"/>
  <c r="G364" i="1" s="1"/>
  <c r="F229" i="1"/>
  <c r="G229" i="1" s="1"/>
  <c r="F365" i="1"/>
  <c r="G365" i="1" s="1"/>
  <c r="F230" i="1"/>
  <c r="G230" i="1" s="1"/>
  <c r="F366" i="1"/>
  <c r="G366" i="1" s="1"/>
  <c r="F231" i="1"/>
  <c r="G231" i="1" s="1"/>
  <c r="F367" i="1"/>
  <c r="G367" i="1" s="1"/>
  <c r="F232" i="1"/>
  <c r="G232" i="1" s="1"/>
  <c r="F368" i="1"/>
  <c r="G368" i="1" s="1"/>
  <c r="F233" i="1"/>
  <c r="G233" i="1" s="1"/>
  <c r="F369" i="1"/>
  <c r="G369" i="1" s="1"/>
  <c r="F234" i="1"/>
  <c r="G234" i="1" s="1"/>
  <c r="F370" i="1"/>
  <c r="G370" i="1" s="1"/>
  <c r="F235" i="1"/>
  <c r="G235" i="1" s="1"/>
  <c r="F371" i="1"/>
  <c r="G371" i="1" s="1"/>
  <c r="F236" i="1"/>
  <c r="G236" i="1" s="1"/>
  <c r="F372" i="1"/>
  <c r="G372" i="1" s="1"/>
  <c r="F237" i="1"/>
  <c r="G237" i="1" s="1"/>
  <c r="F373" i="1"/>
  <c r="G373" i="1" s="1"/>
  <c r="F238" i="1"/>
  <c r="G238" i="1" s="1"/>
  <c r="F382" i="1"/>
  <c r="G382" i="1" s="1"/>
  <c r="F247" i="1"/>
  <c r="G247" i="1" s="1"/>
  <c r="F383" i="1"/>
  <c r="G383" i="1" s="1"/>
  <c r="F248" i="1"/>
  <c r="G248" i="1" s="1"/>
  <c r="F384" i="1"/>
  <c r="G384" i="1" s="1"/>
  <c r="F249" i="1"/>
  <c r="G249" i="1" s="1"/>
  <c r="F385" i="1"/>
  <c r="G385" i="1" s="1"/>
  <c r="F250" i="1"/>
  <c r="G250" i="1" s="1"/>
  <c r="F386" i="1"/>
  <c r="G386" i="1" s="1"/>
  <c r="F251" i="1"/>
  <c r="G251" i="1" s="1"/>
  <c r="F387" i="1"/>
  <c r="G387" i="1" s="1"/>
  <c r="F252" i="1"/>
  <c r="G252" i="1" s="1"/>
  <c r="F388" i="1"/>
  <c r="G388" i="1" s="1"/>
  <c r="F253" i="1"/>
  <c r="G253" i="1" s="1"/>
  <c r="F389" i="1"/>
  <c r="G389" i="1" s="1"/>
  <c r="F254" i="1"/>
  <c r="G254" i="1" s="1"/>
  <c r="F390" i="1"/>
  <c r="G390" i="1" s="1"/>
  <c r="F255" i="1"/>
  <c r="G255" i="1" s="1"/>
  <c r="F391" i="1"/>
  <c r="G391" i="1" s="1"/>
  <c r="F256" i="1"/>
  <c r="G256" i="1" s="1"/>
  <c r="F392" i="1"/>
  <c r="G392" i="1" s="1"/>
  <c r="F257" i="1"/>
  <c r="G257" i="1" s="1"/>
  <c r="F393" i="1"/>
  <c r="G393" i="1" s="1"/>
  <c r="F258" i="1"/>
  <c r="G258" i="1" s="1"/>
  <c r="F394" i="1"/>
  <c r="G394" i="1" s="1"/>
  <c r="F259" i="1"/>
  <c r="G259" i="1" s="1"/>
  <c r="F395" i="1"/>
  <c r="G395" i="1" s="1"/>
  <c r="F260" i="1"/>
  <c r="G260" i="1" s="1"/>
  <c r="F396" i="1"/>
  <c r="G396" i="1" s="1"/>
  <c r="F261" i="1"/>
  <c r="G261" i="1" s="1"/>
  <c r="F397" i="1"/>
  <c r="G397" i="1" s="1"/>
  <c r="F262" i="1"/>
  <c r="G262" i="1" s="1"/>
  <c r="F398" i="1"/>
  <c r="G398" i="1" s="1"/>
  <c r="F263" i="1"/>
  <c r="G263" i="1" s="1"/>
  <c r="F162" i="1"/>
  <c r="G162" i="1" s="1"/>
  <c r="F163" i="1"/>
  <c r="G163" i="1" s="1"/>
  <c r="F164" i="1"/>
  <c r="G164" i="1" s="1"/>
  <c r="F165" i="1"/>
  <c r="G165" i="1" s="1"/>
  <c r="F167" i="1"/>
  <c r="G167" i="1" s="1"/>
  <c r="F169" i="1"/>
  <c r="G169" i="1" s="1"/>
  <c r="F171" i="1"/>
  <c r="G171" i="1" s="1"/>
  <c r="F173" i="1"/>
  <c r="G173" i="1" s="1"/>
  <c r="F175" i="1"/>
  <c r="G175" i="1" s="1"/>
  <c r="F177" i="1"/>
  <c r="G177" i="1" s="1"/>
  <c r="F179" i="1"/>
  <c r="G179" i="1" s="1"/>
  <c r="F181" i="1"/>
  <c r="G181" i="1" s="1"/>
  <c r="F185" i="1"/>
  <c r="G185" i="1" s="1"/>
  <c r="F187" i="1"/>
  <c r="G187" i="1" s="1"/>
  <c r="F189" i="1"/>
  <c r="G189" i="1" s="1"/>
  <c r="F191" i="1"/>
  <c r="G191" i="1" s="1"/>
  <c r="F193" i="1"/>
  <c r="G193" i="1" s="1"/>
  <c r="F195" i="1"/>
  <c r="G195" i="1" s="1"/>
  <c r="F197" i="1"/>
  <c r="G197" i="1" s="1"/>
  <c r="F199" i="1"/>
  <c r="G199" i="1" s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9" i="1"/>
  <c r="G50" i="1"/>
  <c r="G51" i="1"/>
  <c r="G52" i="1"/>
  <c r="G53" i="1"/>
  <c r="G54" i="1"/>
  <c r="F166" i="1"/>
  <c r="G166" i="1" s="1"/>
  <c r="F168" i="1"/>
  <c r="G168" i="1" s="1"/>
  <c r="F170" i="1"/>
  <c r="G170" i="1" s="1"/>
  <c r="F172" i="1"/>
  <c r="G172" i="1" s="1"/>
  <c r="F174" i="1"/>
  <c r="G174" i="1" s="1"/>
  <c r="F176" i="1"/>
  <c r="G176" i="1" s="1"/>
  <c r="F178" i="1"/>
  <c r="G178" i="1" s="1"/>
  <c r="F180" i="1"/>
  <c r="G180" i="1" s="1"/>
  <c r="F184" i="1"/>
  <c r="G184" i="1" s="1"/>
  <c r="F186" i="1"/>
  <c r="G186" i="1" s="1"/>
  <c r="F188" i="1"/>
  <c r="G188" i="1" s="1"/>
  <c r="F190" i="1"/>
  <c r="G190" i="1" s="1"/>
  <c r="F192" i="1"/>
  <c r="G192" i="1" s="1"/>
  <c r="F194" i="1"/>
  <c r="G194" i="1" s="1"/>
  <c r="F196" i="1"/>
  <c r="G196" i="1" s="1"/>
  <c r="F198" i="1"/>
  <c r="G198" i="1" s="1"/>
  <c r="F200" i="1"/>
  <c r="G200" i="1" s="1"/>
</calcChain>
</file>

<file path=xl/sharedStrings.xml><?xml version="1.0" encoding="utf-8"?>
<sst xmlns="http://schemas.openxmlformats.org/spreadsheetml/2006/main" count="1478" uniqueCount="370">
  <si>
    <t>Приложение 1</t>
  </si>
  <si>
    <t>к Соглашению об установлении тарифов на оплату</t>
  </si>
  <si>
    <t>медицинской помощи по обязательному медицинскому</t>
  </si>
  <si>
    <t>страхованию от 02.03.2017 № 3/2017</t>
  </si>
  <si>
    <t>"Приложение 1.5.1</t>
  </si>
  <si>
    <t>страхованию от 30.01.2017 № 1/2017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</si>
  <si>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Камчатского края</t>
  </si>
  <si>
    <t xml:space="preserve">(в рублях) </t>
  </si>
  <si>
    <t>№ п/п</t>
  </si>
  <si>
    <t>МКБ-10</t>
  </si>
  <si>
    <t>Примечание</t>
  </si>
  <si>
    <t>Код комплексной медицинской услуги</t>
  </si>
  <si>
    <t>Наименование комплексной медицинской услуги</t>
  </si>
  <si>
    <t>Количество УЕТ</t>
  </si>
  <si>
    <t>Тариф за 1 услугу</t>
  </si>
  <si>
    <t>Раздел 1. Услуги, подлежащие отражению по дате посещения, входящего в обращение по заболеванию (независимо от количества пролеченных зубов)</t>
  </si>
  <si>
    <t>1.1</t>
  </si>
  <si>
    <t xml:space="preserve">B01.064.003    </t>
  </si>
  <si>
    <t xml:space="preserve">Прием (осмотр, консультация) врача-стоматолога детского первичный </t>
  </si>
  <si>
    <t>1.2</t>
  </si>
  <si>
    <t xml:space="preserve">B01.064.004    </t>
  </si>
  <si>
    <t xml:space="preserve">Прием (осмотр, консультация) врача-стоматолога детского повторный </t>
  </si>
  <si>
    <t>1.3</t>
  </si>
  <si>
    <t>B01.065.001</t>
  </si>
  <si>
    <t>Прием (осмотр, консультация) врача-стоматолога-терапевта первичный</t>
  </si>
  <si>
    <t>1.4</t>
  </si>
  <si>
    <t>B01.065.002</t>
  </si>
  <si>
    <t>Прием (осмотр, консультация) врача-стоматолога-терапевта повторный</t>
  </si>
  <si>
    <t>1.5</t>
  </si>
  <si>
    <t>B01.065.003</t>
  </si>
  <si>
    <t>Прием (осмотр, консультация)  зубного врача первичный</t>
  </si>
  <si>
    <t>1.6</t>
  </si>
  <si>
    <t>B01.065.004</t>
  </si>
  <si>
    <t>Прием (осмотр, консультация)  зубного врача повторный</t>
  </si>
  <si>
    <t>1.7</t>
  </si>
  <si>
    <t>B01.067.001</t>
  </si>
  <si>
    <t>Прием (осмотр, консультация) врача-стоматолога-хирурга первичный</t>
  </si>
  <si>
    <t>1.8</t>
  </si>
  <si>
    <t>B01.067.002</t>
  </si>
  <si>
    <t>Прием (осмотр, консультация) врача-стоматолога-хирурга повторный</t>
  </si>
  <si>
    <t>1.9</t>
  </si>
  <si>
    <t>A16.07.020.001</t>
  </si>
  <si>
    <t>Удаление наддесневых и поддесневых зубных отложений в области зуба  ручным методом</t>
  </si>
  <si>
    <t>1.10</t>
  </si>
  <si>
    <t>&lt;1&gt;</t>
  </si>
  <si>
    <t xml:space="preserve">A13.30.007 </t>
  </si>
  <si>
    <t>Обучение  гигиене полости  рта</t>
  </si>
  <si>
    <t>1.11</t>
  </si>
  <si>
    <t>B01.003.004.002</t>
  </si>
  <si>
    <t>Проводниковая анестезия</t>
  </si>
  <si>
    <t>1.12</t>
  </si>
  <si>
    <t>B01.003.004.005</t>
  </si>
  <si>
    <t>Инфильтрационная анестезия</t>
  </si>
  <si>
    <t>1.13</t>
  </si>
  <si>
    <t>K05.0, K05.1</t>
  </si>
  <si>
    <t>B.01.K05.001.000</t>
  </si>
  <si>
    <t>Гингивит</t>
  </si>
  <si>
    <t>1.14</t>
  </si>
  <si>
    <t>K05.2, K05.3</t>
  </si>
  <si>
    <t>B.01.K05.002.001</t>
  </si>
  <si>
    <t>Пародонтит, первичный прием</t>
  </si>
  <si>
    <t>1.15</t>
  </si>
  <si>
    <t>B.01.K05.002.002</t>
  </si>
  <si>
    <t xml:space="preserve">Пародонтит, 2 посещение </t>
  </si>
  <si>
    <t>1.16</t>
  </si>
  <si>
    <t>B.01.K05.002.003</t>
  </si>
  <si>
    <t xml:space="preserve">Пародонтит, 3 посещение </t>
  </si>
  <si>
    <t>1.17</t>
  </si>
  <si>
    <t>B.01.K05.002.004</t>
  </si>
  <si>
    <t xml:space="preserve">Пародонтит, 4 посещение </t>
  </si>
  <si>
    <t>1.18</t>
  </si>
  <si>
    <t>B.01.K05.002.005</t>
  </si>
  <si>
    <t xml:space="preserve">Пародонтит, 5 посещение </t>
  </si>
  <si>
    <t>1.19</t>
  </si>
  <si>
    <t>B.01.K05.002.006</t>
  </si>
  <si>
    <t xml:space="preserve">Пародонтит, 6 посещение </t>
  </si>
  <si>
    <t>1.20</t>
  </si>
  <si>
    <t>B.01.K05.002.007</t>
  </si>
  <si>
    <t xml:space="preserve">Пародонтит,  7 посещение </t>
  </si>
  <si>
    <t>1.21</t>
  </si>
  <si>
    <t>K05.4</t>
  </si>
  <si>
    <t>B.01.K05.003.000</t>
  </si>
  <si>
    <t>Пародонтоз</t>
  </si>
  <si>
    <t>1.22</t>
  </si>
  <si>
    <t>К12.0, К12.1, К13.0, К13.2, К14.0-К14.5, К14.8, К14.9, L04.3, L51.0-L51.9, L89.0, B00.2, B37.0</t>
  </si>
  <si>
    <t xml:space="preserve">Заболевание слизистой оболочки полости рта (СОПР)  </t>
  </si>
  <si>
    <t>1.23</t>
  </si>
  <si>
    <t>Т81.1</t>
  </si>
  <si>
    <t>B.01.T81.001.000</t>
  </si>
  <si>
    <t>Кровотечение 1</t>
  </si>
  <si>
    <t>1.24</t>
  </si>
  <si>
    <t>Т81.2</t>
  </si>
  <si>
    <t>B.01.T81.002.000</t>
  </si>
  <si>
    <t>Кровотечение 2</t>
  </si>
  <si>
    <t>1.25</t>
  </si>
  <si>
    <t>Т81.3</t>
  </si>
  <si>
    <t>B.01.T81.003.000</t>
  </si>
  <si>
    <t>Кровотечение 3</t>
  </si>
  <si>
    <t>1.26</t>
  </si>
  <si>
    <t>К06.8</t>
  </si>
  <si>
    <t>B.01.K06.000.000</t>
  </si>
  <si>
    <t>Фиброзный эпулис</t>
  </si>
  <si>
    <t>1.27</t>
  </si>
  <si>
    <t>S00.5</t>
  </si>
  <si>
    <t>B.01.S00.000.000</t>
  </si>
  <si>
    <t>Поверхностная травма губы и полости рта</t>
  </si>
  <si>
    <t>1.28</t>
  </si>
  <si>
    <t>К07.6</t>
  </si>
  <si>
    <t>B.01.K07.000.000</t>
  </si>
  <si>
    <t>Артрит ВНЧС</t>
  </si>
  <si>
    <t>1.29</t>
  </si>
  <si>
    <t>S03.0</t>
  </si>
  <si>
    <t>B.01.S03.001.000</t>
  </si>
  <si>
    <t>Вывих ВНСЧ</t>
  </si>
  <si>
    <t>1.30</t>
  </si>
  <si>
    <t>D10.0</t>
  </si>
  <si>
    <t>B.01.D10.000.000</t>
  </si>
  <si>
    <t>Доброкачественные новообразования мягких тканей  полости рта, лица,шеи</t>
  </si>
  <si>
    <t>1.31</t>
  </si>
  <si>
    <t>S02.6</t>
  </si>
  <si>
    <t>B.01.S02.001.000</t>
  </si>
  <si>
    <t>Перелом нижней челюсти, первичный прием</t>
  </si>
  <si>
    <t>1.32</t>
  </si>
  <si>
    <t>B.01.S02.002.000</t>
  </si>
  <si>
    <t>Перелом нижней челюсти 2 посещение</t>
  </si>
  <si>
    <t>Раздел 2. Услуги, подлежащие отражению по датам лечения 1 зуба</t>
  </si>
  <si>
    <t>К02.0, K02.1,  К02.2, К02.3,   К02.8, К02.9</t>
  </si>
  <si>
    <t>&lt;2&gt;</t>
  </si>
  <si>
    <t xml:space="preserve">Кариес </t>
  </si>
  <si>
    <t xml:space="preserve">  К02.1</t>
  </si>
  <si>
    <t>B.01.K02.000.000</t>
  </si>
  <si>
    <t>Кариес  дентина (глубокий) в два посещения с наложением временной пломбы</t>
  </si>
  <si>
    <t>К04.0</t>
  </si>
  <si>
    <t>B.01.K04.001.000</t>
  </si>
  <si>
    <t>Пульпит однокорневой в одно посещение</t>
  </si>
  <si>
    <t>&lt;3&gt;</t>
  </si>
  <si>
    <t>B.01.K04.002.001</t>
  </si>
  <si>
    <t>Пульпит однокорневой в три  посещения, первичный прием</t>
  </si>
  <si>
    <t>B.01.K04.002.002</t>
  </si>
  <si>
    <t>Пульпит однокорневой в три  посещения,      2 посещение</t>
  </si>
  <si>
    <t>B.01.K04.002.003</t>
  </si>
  <si>
    <t>Пульпит однокорневой в три  посещения,      3 посещение</t>
  </si>
  <si>
    <t>B.01.K04.003.001</t>
  </si>
  <si>
    <t>Пульпит двухкорневой в три посещения, первичный прием</t>
  </si>
  <si>
    <t>B.01.K04.003.002</t>
  </si>
  <si>
    <t>Пульпит двухкорневой в три посещения,      2 посещение</t>
  </si>
  <si>
    <t>B.01.K04.003.003</t>
  </si>
  <si>
    <t>Пульпит двухкорневой в три посещения,      3 посещение</t>
  </si>
  <si>
    <t>B.01.K04.004.001</t>
  </si>
  <si>
    <t>Пульпит трехкорневой в три посещения, первичный прием</t>
  </si>
  <si>
    <t>B.01.K04.004.002</t>
  </si>
  <si>
    <t>Пульпит трехкорневой в три посещения      2 посещение</t>
  </si>
  <si>
    <t>B.01.K04.004.003</t>
  </si>
  <si>
    <t>Пульпит трехкорневой в три посещения      3 посещение</t>
  </si>
  <si>
    <t>B.01.K04.005.001</t>
  </si>
  <si>
    <t>Пульпит ампутационным методом в три посещения, первичный прием</t>
  </si>
  <si>
    <t>B.01.K04.005.002</t>
  </si>
  <si>
    <t>Пульпит ампутационным методом в три посещения 2 посещение</t>
  </si>
  <si>
    <t>B.01.K04.005.003</t>
  </si>
  <si>
    <t>Пульпит ампутационным методом в три посещения 3 посещение</t>
  </si>
  <si>
    <t>B.01.K04.006.001</t>
  </si>
  <si>
    <t>Пульпит четырехкорневой в три посещения, первичный прием</t>
  </si>
  <si>
    <t>B.01.K04.006.002</t>
  </si>
  <si>
    <t>Пульпит четырехкорневой в три посещения,      2 посещение</t>
  </si>
  <si>
    <t>B.01.K04.006.003</t>
  </si>
  <si>
    <t>Пульпит четырехкорневой в три посещения,      3 посещение</t>
  </si>
  <si>
    <t>К04.4</t>
  </si>
  <si>
    <t>B.01.K04.007.001</t>
  </si>
  <si>
    <t>Периодонтит однокорневой острый в три посещения, первичный прием</t>
  </si>
  <si>
    <t>B.01.K04.007.002</t>
  </si>
  <si>
    <t>Периодонтит однокорневой острый в три посещения,   2 посещение</t>
  </si>
  <si>
    <t>B.01.K04.007.003</t>
  </si>
  <si>
    <t>Периодонтит однокорневой острый в три посещения,   3 посещение</t>
  </si>
  <si>
    <t>B.01.K04.008.001</t>
  </si>
  <si>
    <t>Периодонтит двухкорневой острый в три посещения, первичный прием</t>
  </si>
  <si>
    <t>B.01.K04.008.002</t>
  </si>
  <si>
    <t>Периодонтит двухкорневой острый в три посещения,   2 посещение</t>
  </si>
  <si>
    <t>B.01.K04.008.003</t>
  </si>
  <si>
    <t>Периодонтит двухкорневой острый в три посещения,   3 посещение</t>
  </si>
  <si>
    <t>B.01.K04.009.001</t>
  </si>
  <si>
    <t>Периодонтит трехкорневой острый в три посещения, первичный прием</t>
  </si>
  <si>
    <t>B.01.K04.009.002</t>
  </si>
  <si>
    <t>Периодонтит трехкорневой острый в три посещения,   2 посещение</t>
  </si>
  <si>
    <t>B.01.K04.009.003</t>
  </si>
  <si>
    <t>Периодонтит трехкорневой острый в три посещения, 3 посещение</t>
  </si>
  <si>
    <t>B.01.K04.010.001</t>
  </si>
  <si>
    <t>Периодонтит четырехкорневой острый в три посещения, первичный прием</t>
  </si>
  <si>
    <t>B.01.K04.010.002</t>
  </si>
  <si>
    <t>Периодонтит четырехкорневой острый в три посещения,   2 посещение</t>
  </si>
  <si>
    <t>B.01.K04.010.003</t>
  </si>
  <si>
    <t>Периодонтит четырехкорневой острый в три посещения,   3 посещение</t>
  </si>
  <si>
    <t>К04.5</t>
  </si>
  <si>
    <t>B.01.K04.011.001</t>
  </si>
  <si>
    <t>Периодонтит однокорневой хронический  в три посещения, первичный прием</t>
  </si>
  <si>
    <t>B.01.K04.011.002</t>
  </si>
  <si>
    <t>Периодонтит однокорневой хронический в три посещения,                    2 посещение</t>
  </si>
  <si>
    <t>1.33</t>
  </si>
  <si>
    <t>B.01.K04.011.003</t>
  </si>
  <si>
    <t>Периодонтит однокорневой хронический в три посещения,                    3 посещение</t>
  </si>
  <si>
    <t>1.34</t>
  </si>
  <si>
    <t>B.01.K04.012.001</t>
  </si>
  <si>
    <t>Периодонтит двухкорневой хронический  в три посещения, первичный прием</t>
  </si>
  <si>
    <t>1.35</t>
  </si>
  <si>
    <t>B.01.K04.012.002</t>
  </si>
  <si>
    <t>Периодонтит двухкорневой хронический в три посещения,                   2 посещение</t>
  </si>
  <si>
    <t>1.36</t>
  </si>
  <si>
    <t>B.01.K04.012.003</t>
  </si>
  <si>
    <t>Периодонтит двухкорневой хронический в три посещения,                    3 посещение</t>
  </si>
  <si>
    <t>1.37</t>
  </si>
  <si>
    <t>B.01.K04.013.001</t>
  </si>
  <si>
    <t>Периодонтит трехкорневой хронический  в три посещения, первичный прием</t>
  </si>
  <si>
    <t>1.38</t>
  </si>
  <si>
    <t>B.01.K04.013.002</t>
  </si>
  <si>
    <t>Периодонтит трехкорневой хронический в три посещения,                    2 посещение</t>
  </si>
  <si>
    <t>1.39</t>
  </si>
  <si>
    <t>B.01.K04.013.003</t>
  </si>
  <si>
    <t>Периодонтит трехкорневой хронический в три посещения,                    3 посещение</t>
  </si>
  <si>
    <t>1.40</t>
  </si>
  <si>
    <t>&lt;4&gt;</t>
  </si>
  <si>
    <t>B.01.K04.014.001</t>
  </si>
  <si>
    <t>Периодонтит однокорневой хронический с распломбировкой канала  в четыре посещения, первичный прием</t>
  </si>
  <si>
    <t>1.41</t>
  </si>
  <si>
    <t>B.01.K04.014.002</t>
  </si>
  <si>
    <t>Периодонтит однокорневой хронический с распломбировкой канала  в четыре посещения,        2 посещение</t>
  </si>
  <si>
    <t>1.42</t>
  </si>
  <si>
    <t>B.01.K04.014.003</t>
  </si>
  <si>
    <t>Периодонтит однокорневой хронический с распломбировкой канала  в четыре посещения,        3 посещение</t>
  </si>
  <si>
    <t>1.43</t>
  </si>
  <si>
    <t>B.01.K04.014.004</t>
  </si>
  <si>
    <t>Периодонтит однокорневой хронический с распломбировкой канала  в четыре посещения,        4 посещение</t>
  </si>
  <si>
    <t>1.44</t>
  </si>
  <si>
    <t>B.01.K04.015.001</t>
  </si>
  <si>
    <t>Периодонтит двухкорневой хронический с распломбировкой канала  в четыре посещения, первичный прием</t>
  </si>
  <si>
    <t>1.45</t>
  </si>
  <si>
    <t>B.01.K04.015.002</t>
  </si>
  <si>
    <t>Периодонтит двухкорневой хронический с распломбировкой канала  в четыре посещения,          2 посещение</t>
  </si>
  <si>
    <t>1.46</t>
  </si>
  <si>
    <t>B.01.K04.015.003</t>
  </si>
  <si>
    <t>Периодонтит двухкорневой хронический с распломбировкой канала  в четыре посещения,          3 посещение</t>
  </si>
  <si>
    <t>1.47</t>
  </si>
  <si>
    <t>B.01.K04.015.004</t>
  </si>
  <si>
    <t>Периодонтит двухкорневой хронический с распломбировкой канала  в четыре посещения,          4 посещение</t>
  </si>
  <si>
    <t>1.48</t>
  </si>
  <si>
    <t>B.01.K04.016.001</t>
  </si>
  <si>
    <t>Периодонтит трехкорневой хронический с распломбировкой канала  в четыре посещения, первичный прием</t>
  </si>
  <si>
    <t>1.49</t>
  </si>
  <si>
    <t>B.01.K04.016.002</t>
  </si>
  <si>
    <t>Периодонтит трехкорневой хронический с распломбировкой канала  в четыре посещения,          2 посещение</t>
  </si>
  <si>
    <t>1.50</t>
  </si>
  <si>
    <t>B.01.K04.016.003</t>
  </si>
  <si>
    <t>Периодонтит трехкорневой хронический с распломбировкой канала  в четыре посещения,          3 посещение</t>
  </si>
  <si>
    <t>1.51</t>
  </si>
  <si>
    <t>B.01.K04.016.004</t>
  </si>
  <si>
    <t>Периодонтит трехкорневой хронический с распломбировкой канала  в четыре посещения,          4 посещение</t>
  </si>
  <si>
    <t>1.52</t>
  </si>
  <si>
    <t>B.01.K04.017.001</t>
  </si>
  <si>
    <t>Периодонтит четырехкорневой хронический с распломбировкой канала  в четыре посещения, первичный прием</t>
  </si>
  <si>
    <t>1.53</t>
  </si>
  <si>
    <t>B.01.K04.017.002</t>
  </si>
  <si>
    <t>Периодонтит четырехкорневой хронический с распломбировкой канала  в четыре посещения,          2 посещение</t>
  </si>
  <si>
    <t>1.54</t>
  </si>
  <si>
    <t>B.01.K04.017.003</t>
  </si>
  <si>
    <t>Периодонтит четырехкорневой хронический с распломбировкой канала  в четыре посещения,         3 посещение</t>
  </si>
  <si>
    <t>1.55</t>
  </si>
  <si>
    <t>B.01.K04.017.004</t>
  </si>
  <si>
    <t>Периодонтит четырехкорневой хронический с распломбировкой канала  в четыре посещения,         4 посещение</t>
  </si>
  <si>
    <t>1.56</t>
  </si>
  <si>
    <t>&lt;5&gt;</t>
  </si>
  <si>
    <t xml:space="preserve">А16.07.002.001 </t>
  </si>
  <si>
    <t>Восстановление зуба пломбой I, II, III, V, VI  класс по Блэку с использованием стоматологических   цементов</t>
  </si>
  <si>
    <t>1.57</t>
  </si>
  <si>
    <t>А16.07.002.002</t>
  </si>
  <si>
    <t>Восстановление зуба пломбой I, II,III, V,VI  класс по  Блэку с использованием  материалов химического отверждения</t>
  </si>
  <si>
    <t>1.58</t>
  </si>
  <si>
    <t>А16.07.002.003</t>
  </si>
  <si>
    <t>Восстановление зуба пломбой с нарушением контактного пункта, II,III класс по  Блэку  с использованием стоматологических  цементов</t>
  </si>
  <si>
    <t>1.59</t>
  </si>
  <si>
    <t>А16.07.002.004</t>
  </si>
  <si>
    <t>Восстановление зуба пломбой с нарушением контактного пункта, II,III класс по Блэку с использованием  материалов химического отверждения</t>
  </si>
  <si>
    <t>1.60</t>
  </si>
  <si>
    <t>А16.07.002.005</t>
  </si>
  <si>
    <t>Восстановление зуба IV класс по Блэку с использованием  стеклоиномерных  цементов</t>
  </si>
  <si>
    <t>1.61</t>
  </si>
  <si>
    <t xml:space="preserve">А16.07.002.006   </t>
  </si>
  <si>
    <t>Восстановление зуба, IV класс по Блэку с использованием  материалов химического отверждения</t>
  </si>
  <si>
    <t>1.62</t>
  </si>
  <si>
    <t>&lt;6&gt;</t>
  </si>
  <si>
    <t xml:space="preserve">А16.07.002.012 </t>
  </si>
  <si>
    <t>Восстановление зуба пломбой без нарушения контактного пункта, I,V,VI класс по  Блэку с использованием материалов из фотополимеров</t>
  </si>
  <si>
    <t>1.63</t>
  </si>
  <si>
    <t>А16.07.002.013</t>
  </si>
  <si>
    <t>Восстановление зуба пломбой с нарушением контактного пункта, II,III класс по  Блэку с использованием материалов из фотополимеров</t>
  </si>
  <si>
    <t>1.64</t>
  </si>
  <si>
    <t>B.01.K04.018.000</t>
  </si>
  <si>
    <t>Удаление простое</t>
  </si>
  <si>
    <t>1.65</t>
  </si>
  <si>
    <t>B.01.K04.019.000</t>
  </si>
  <si>
    <t>Удаление временного зуба</t>
  </si>
  <si>
    <t>1.66</t>
  </si>
  <si>
    <t>B.01.K04.020.000</t>
  </si>
  <si>
    <t>Удаление сложное</t>
  </si>
  <si>
    <t>1.67</t>
  </si>
  <si>
    <t>B.01.K04.021.000</t>
  </si>
  <si>
    <t>Удаление с обострением</t>
  </si>
  <si>
    <t>1.68</t>
  </si>
  <si>
    <t>B.01.K04.022.000</t>
  </si>
  <si>
    <t>Удаление  ретинированного, дистопированного зуба</t>
  </si>
  <si>
    <t>1.69</t>
  </si>
  <si>
    <t>К10.3</t>
  </si>
  <si>
    <t>B.01.K10.001.000</t>
  </si>
  <si>
    <t>Альвеолит 1</t>
  </si>
  <si>
    <t>1.70</t>
  </si>
  <si>
    <t>B.01.K10.002.000</t>
  </si>
  <si>
    <t>Альвеолит 2</t>
  </si>
  <si>
    <t>1.71</t>
  </si>
  <si>
    <t>К05.2</t>
  </si>
  <si>
    <t>B.01.K05.004.000</t>
  </si>
  <si>
    <t>Перикоронит</t>
  </si>
  <si>
    <t>1.72</t>
  </si>
  <si>
    <t>К04.8</t>
  </si>
  <si>
    <t>B.01.K04.023.000</t>
  </si>
  <si>
    <t xml:space="preserve">Корневая киста без резекции </t>
  </si>
  <si>
    <t>1.73</t>
  </si>
  <si>
    <t>B.01.K04.024.000</t>
  </si>
  <si>
    <t xml:space="preserve">Корневая киста с резекцией </t>
  </si>
  <si>
    <t>1.74</t>
  </si>
  <si>
    <t>К10.8</t>
  </si>
  <si>
    <t>B.01.K10.003.000</t>
  </si>
  <si>
    <t>Экзостоз</t>
  </si>
  <si>
    <t>1.75</t>
  </si>
  <si>
    <t>К11.2</t>
  </si>
  <si>
    <t>Сиалоаденит</t>
  </si>
  <si>
    <t>1.76</t>
  </si>
  <si>
    <t>К10.2</t>
  </si>
  <si>
    <t>B.01.K10.004.000</t>
  </si>
  <si>
    <t>Периостит 1</t>
  </si>
  <si>
    <t>1.77</t>
  </si>
  <si>
    <t>B.01.K10.005.000</t>
  </si>
  <si>
    <t>Периостит 2 (с удалением постоянного зуба)</t>
  </si>
  <si>
    <t>1.78</t>
  </si>
  <si>
    <t>B.01.K10.006.000</t>
  </si>
  <si>
    <t>Периостит 3 (сложное удаление зуба)</t>
  </si>
  <si>
    <t>1.79</t>
  </si>
  <si>
    <t>S03.2</t>
  </si>
  <si>
    <t>B.01.S03.002.000</t>
  </si>
  <si>
    <t>Вывих зуба</t>
  </si>
  <si>
    <t>1.80</t>
  </si>
  <si>
    <t>К12.2</t>
  </si>
  <si>
    <t>Абсцесс</t>
  </si>
  <si>
    <t>Примечание:</t>
  </si>
  <si>
    <t>&lt;1&gt; - указанный код услуги "обучение гигиене полости рта" применяется один раз в год для одного пациента</t>
  </si>
  <si>
    <t>&lt;2&gt; - при лечении кариеса в реестре указываются: услуга "Прием (осмотр, консультация) врача-… первичный", "Восстановление зуба пломбой ….", при необходимости - "Проводниковая анестезия".</t>
  </si>
  <si>
    <t>&lt;3&gt; - при лечении зубов с DS K04.0:</t>
  </si>
  <si>
    <t>1. обязательно наличие R- контроля прохождения корневых каналов;</t>
  </si>
  <si>
    <t>2. обязательно наличие R- контроля оптурации корневых каналов после пломбирования.</t>
  </si>
  <si>
    <t xml:space="preserve">&lt;4&gt; - при лечении зубов с DS. K04.5  с распломбировкой канала:   </t>
  </si>
  <si>
    <t>1. обязательно наличие R- контроля до прохождение корневых каналов;</t>
  </si>
  <si>
    <t>2. обязательно наличие R- контроля  прохождения корневых каналов;</t>
  </si>
  <si>
    <t>3. обязательно наличие R- контроля оптурации корневых каналов после пломбирования.</t>
  </si>
  <si>
    <t>В случае отсутствия R- снимков (Описание и интерпретация рентгенографических  изображений), подтверждающих лечение по данным группам заболеваний, в счетах и реестрах случай предъявляется к оплате как "Лечение осложненного кариеса ампутационным методом"</t>
  </si>
  <si>
    <t>Основание: Федеральный закон "Об основах охраны здоровья граждан в Российской Федерации" от 21.11.2011 N 323-ФЗ,  Клинические рекомендации (протоколы лечения) ПРИ ДИАГНОЗЕ БОЛЕЗНИ ПУЛЬПЫ ЗУБА
Утверждены Постановлением № 15 Совета Ассоциации общественных объединений «Стоматологическая Ассоциация России» от 30 сентября 2014 года</t>
  </si>
  <si>
    <t>&lt;5&gt; - восстановление одного зуба пломбой включает: удаление размягченного и пигментированного дентина, формирование полости, финирование, промывание и пломбирование полости. ( 1 зуб = 1 пломба) независимо от класса по Блэку.</t>
  </si>
  <si>
    <t>&lt;6&gt; - включает формирование кариозной полости и медикаментозную обработку</t>
  </si>
  <si>
    <t xml:space="preserve"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Корякского округа </t>
  </si>
  <si>
    <t xml:space="preserve">&lt;4&gt; - при лечении зубов с DS. K04.5  с распломбировкой канала:    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</si>
  <si>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Алеутского муниципального района</t>
  </si>
  <si>
    <t xml:space="preserve">&lt;4&gt; - при лечении зубов с DS. K04.5  с распломбировкой канала:  </t>
  </si>
  <si>
    <t>B.01.K12.001.000</t>
  </si>
  <si>
    <t>B.01.K10.007.000</t>
  </si>
  <si>
    <t>B.01.K12.002.000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</si>
</sst>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6">
    <xf numFmtId="0" fontId="0" fillId="0" borderId="0"/>
    <xf numFmtId="0" fontId="2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8" fillId="0" borderId="0"/>
    <xf numFmtId="0" fontId="9" fillId="0" borderId="0"/>
    <xf numFmtId="0" fontId="1" fillId="0" borderId="0"/>
    <xf numFmtId="0" fontId="9" fillId="13" borderId="11" applyNumberFormat="0" applyFon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/>
    </xf>
    <xf numFmtId="43" fontId="3" fillId="0" borderId="0" xfId="1" applyNumberFormat="1" applyFont="1"/>
    <xf numFmtId="3" fontId="3" fillId="0" borderId="0" xfId="1" applyNumberFormat="1" applyFont="1"/>
    <xf numFmtId="49" fontId="4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43" fontId="4" fillId="0" borderId="5" xfId="1" applyNumberFormat="1" applyFont="1" applyFill="1" applyBorder="1" applyAlignment="1" applyProtection="1">
      <alignment horizontal="center" vertical="center"/>
      <protection locked="0"/>
    </xf>
    <xf numFmtId="43" fontId="4" fillId="0" borderId="5" xfId="1" applyNumberFormat="1" applyFont="1" applyFill="1" applyBorder="1" applyAlignment="1" applyProtection="1">
      <alignment horizontal="left" vertical="center" wrapText="1"/>
      <protection locked="0"/>
    </xf>
    <xf numFmtId="43" fontId="4" fillId="0" borderId="6" xfId="1" applyNumberFormat="1" applyFont="1" applyFill="1" applyBorder="1" applyAlignment="1" applyProtection="1">
      <alignment horizontal="center" vertical="center"/>
      <protection locked="0"/>
    </xf>
    <xf numFmtId="43" fontId="4" fillId="0" borderId="6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wrapText="1"/>
    </xf>
    <xf numFmtId="0" fontId="3" fillId="2" borderId="5" xfId="1" applyFont="1" applyFill="1" applyBorder="1" applyAlignment="1">
      <alignment wrapText="1"/>
    </xf>
    <xf numFmtId="0" fontId="6" fillId="0" borderId="5" xfId="1" applyFont="1" applyBorder="1" applyAlignment="1">
      <alignment wrapText="1"/>
    </xf>
    <xf numFmtId="43" fontId="3" fillId="2" borderId="0" xfId="1" applyNumberFormat="1" applyFont="1" applyFill="1"/>
    <xf numFmtId="43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43" fontId="4" fillId="2" borderId="5" xfId="1" applyNumberFormat="1" applyFont="1" applyFill="1" applyBorder="1" applyAlignment="1" applyProtection="1">
      <alignment horizontal="left" vertical="center" wrapText="1"/>
      <protection locked="0"/>
    </xf>
    <xf numFmtId="43" fontId="3" fillId="0" borderId="0" xfId="1" applyNumberFormat="1" applyFont="1" applyFill="1"/>
    <xf numFmtId="3" fontId="3" fillId="0" borderId="0" xfId="1" applyNumberFormat="1" applyFont="1" applyFill="1"/>
    <xf numFmtId="43" fontId="4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43" fontId="4" fillId="2" borderId="6" xfId="1" applyNumberFormat="1" applyFont="1" applyFill="1" applyBorder="1" applyAlignment="1">
      <alignment horizontal="center" vertical="center"/>
    </xf>
    <xf numFmtId="43" fontId="4" fillId="0" borderId="0" xfId="1" applyNumberFormat="1" applyFont="1"/>
    <xf numFmtId="43" fontId="7" fillId="0" borderId="0" xfId="1" applyNumberFormat="1" applyFont="1"/>
    <xf numFmtId="49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43" fontId="4" fillId="0" borderId="8" xfId="1" applyNumberFormat="1" applyFont="1" applyFill="1" applyBorder="1" applyAlignment="1" applyProtection="1">
      <alignment horizontal="center" vertical="center"/>
      <protection locked="0"/>
    </xf>
    <xf numFmtId="49" fontId="4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1" applyFont="1" applyBorder="1" applyAlignment="1">
      <alignment wrapText="1"/>
    </xf>
    <xf numFmtId="43" fontId="4" fillId="0" borderId="9" xfId="1" applyNumberFormat="1" applyFont="1" applyFill="1" applyBorder="1" applyAlignment="1" applyProtection="1">
      <alignment horizontal="center" vertical="center"/>
      <protection locked="0"/>
    </xf>
    <xf numFmtId="43" fontId="4" fillId="0" borderId="9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 vertical="center"/>
    </xf>
    <xf numFmtId="43" fontId="4" fillId="0" borderId="0" xfId="1" applyNumberFormat="1" applyFont="1" applyFill="1" applyBorder="1" applyAlignment="1" applyProtection="1">
      <alignment horizontal="left" vertical="center"/>
      <protection locked="0"/>
    </xf>
    <xf numFmtId="43" fontId="4" fillId="0" borderId="0" xfId="1" applyNumberFormat="1" applyFont="1" applyFill="1" applyBorder="1" applyAlignment="1" applyProtection="1">
      <alignment horizontal="center" vertical="center"/>
      <protection locked="0"/>
    </xf>
    <xf numFmtId="43" fontId="4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 applyProtection="1">
      <alignment horizontal="left" vertic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10" xfId="1" applyFont="1" applyFill="1" applyBorder="1" applyAlignment="1">
      <alignment wrapText="1"/>
    </xf>
    <xf numFmtId="0" fontId="5" fillId="0" borderId="0" xfId="1" applyFont="1" applyFill="1" applyAlignment="1">
      <alignment wrapText="1"/>
    </xf>
    <xf numFmtId="0" fontId="4" fillId="0" borderId="0" xfId="1" applyFont="1" applyFill="1" applyBorder="1" applyAlignment="1" applyProtection="1">
      <alignment vertical="center" wrapText="1"/>
      <protection locked="0"/>
    </xf>
    <xf numFmtId="49" fontId="4" fillId="0" borderId="0" xfId="1" applyNumberFormat="1" applyFont="1" applyFill="1" applyBorder="1" applyAlignment="1" applyProtection="1">
      <alignment horizontal="left" wrapText="1"/>
      <protection locked="0"/>
    </xf>
    <xf numFmtId="0" fontId="4" fillId="0" borderId="4" xfId="1" applyFont="1" applyFill="1" applyBorder="1" applyAlignment="1" applyProtection="1">
      <alignment horizontal="center" vertical="center" wrapTex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6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>
      <alignment wrapText="1"/>
    </xf>
    <xf numFmtId="0" fontId="5" fillId="0" borderId="0" xfId="1" applyFont="1" applyFill="1" applyAlignment="1">
      <alignment horizontal="center" wrapText="1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</cellXfs>
  <cellStyles count="2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Normal_Sheet1" xfId="14"/>
    <cellStyle name="Обычный" xfId="0" builtinId="0"/>
    <cellStyle name="Обычный 10" xfId="15"/>
    <cellStyle name="Обычный 2" xfId="1"/>
    <cellStyle name="Обычный 3" xfId="16"/>
    <cellStyle name="Примечание 2" xfId="17"/>
    <cellStyle name="Финансовый 2" xfId="18"/>
    <cellStyle name="Финансовый 2 2" xfId="19"/>
    <cellStyle name="Финансовый 3" xfId="20"/>
    <cellStyle name="Финансовый 3 2" xfId="21"/>
    <cellStyle name="Финансовый 6" xfId="22"/>
    <cellStyle name="Финансовый 6 2" xfId="23"/>
    <cellStyle name="Финансовый 7" xfId="24"/>
    <cellStyle name="Финансовый 7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2;&#1072;&#1079;%20&#1087;&#1086;%20&#1089;&#1090;&#1086;&#1084;&#1072;&#1090;&#1086;&#1083;&#1086;&#1075;&#1080;&#1080;%202017%20&#1091;&#1090;&#1086;&#1095;&#1085;/&#1055;&#1088;&#1080;&#1083;&#1086;&#1078;&#1077;&#1085;&#1080;&#1103;%20&#1082;%20&#1087;&#1088;&#1080;&#1082;&#1072;&#1079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.5.1-1-2017_Компл.усл.стом"/>
      <sheetName val="прил 1 к приказу"/>
      <sheetName val="кариес2017 новый"/>
      <sheetName val="пульпит2017 новый"/>
      <sheetName val="периодонтит острый 2017"/>
      <sheetName val="периодонтит хронич 2017"/>
      <sheetName val="периодонтит распломб к 2017 "/>
      <sheetName val="парадонтологи 2017"/>
      <sheetName val="пародонтоз"/>
      <sheetName val="заб слиз полости рта (сопр)"/>
      <sheetName val="удаление 2017"/>
    </sheetNames>
    <sheetDataSet>
      <sheetData sheetId="0"/>
      <sheetData sheetId="1"/>
      <sheetData sheetId="2">
        <row r="9">
          <cell r="D9">
            <v>1.53</v>
          </cell>
        </row>
        <row r="14">
          <cell r="D14">
            <v>0.25</v>
          </cell>
        </row>
      </sheetData>
      <sheetData sheetId="3">
        <row r="13">
          <cell r="D13">
            <v>5.2199999999999989</v>
          </cell>
        </row>
        <row r="20">
          <cell r="D20">
            <v>1.56</v>
          </cell>
        </row>
        <row r="31">
          <cell r="D31">
            <v>4.26</v>
          </cell>
        </row>
        <row r="41">
          <cell r="D41">
            <v>3.4899999999999998</v>
          </cell>
        </row>
        <row r="49">
          <cell r="D49">
            <v>1.56</v>
          </cell>
        </row>
        <row r="60">
          <cell r="D60">
            <v>6.07</v>
          </cell>
        </row>
        <row r="70">
          <cell r="D70">
            <v>5.7999999999999989</v>
          </cell>
        </row>
        <row r="78">
          <cell r="D78">
            <v>2.4900000000000002</v>
          </cell>
        </row>
        <row r="89">
          <cell r="D89">
            <v>7.88</v>
          </cell>
        </row>
        <row r="99">
          <cell r="D99">
            <v>8.11</v>
          </cell>
        </row>
        <row r="107">
          <cell r="D107">
            <v>2.4900000000000002</v>
          </cell>
        </row>
        <row r="118">
          <cell r="D118">
            <v>9.69</v>
          </cell>
        </row>
        <row r="128">
          <cell r="D128">
            <v>10.419999999999998</v>
          </cell>
        </row>
        <row r="135">
          <cell r="D135">
            <v>1.56</v>
          </cell>
        </row>
        <row r="143">
          <cell r="D143">
            <v>1.99</v>
          </cell>
        </row>
        <row r="149">
          <cell r="D149">
            <v>0.25</v>
          </cell>
        </row>
      </sheetData>
      <sheetData sheetId="4">
        <row r="8">
          <cell r="E8">
            <v>2.4900000000000002</v>
          </cell>
        </row>
        <row r="15">
          <cell r="E15">
            <v>2.0300000000000002</v>
          </cell>
        </row>
        <row r="24">
          <cell r="E24">
            <v>3.4899999999999998</v>
          </cell>
        </row>
        <row r="32">
          <cell r="E32">
            <v>3.8000000000000003</v>
          </cell>
        </row>
        <row r="39">
          <cell r="E39">
            <v>2.5300000000000002</v>
          </cell>
        </row>
        <row r="48">
          <cell r="E48">
            <v>5.7999999999999989</v>
          </cell>
        </row>
        <row r="56">
          <cell r="E56">
            <v>5.1100000000000003</v>
          </cell>
        </row>
        <row r="63">
          <cell r="E63">
            <v>3.0300000000000002</v>
          </cell>
        </row>
        <row r="72">
          <cell r="E72">
            <v>8.11</v>
          </cell>
        </row>
        <row r="80">
          <cell r="E80">
            <v>6.42</v>
          </cell>
        </row>
        <row r="87">
          <cell r="E87">
            <v>3.5300000000000002</v>
          </cell>
        </row>
        <row r="96">
          <cell r="E96">
            <v>10.419999999999998</v>
          </cell>
        </row>
      </sheetData>
      <sheetData sheetId="5">
        <row r="10">
          <cell r="E10">
            <v>5.2</v>
          </cell>
        </row>
        <row r="17">
          <cell r="E17">
            <v>0.75</v>
          </cell>
        </row>
        <row r="26">
          <cell r="E26">
            <v>3.4899999999999998</v>
          </cell>
        </row>
        <row r="37">
          <cell r="E37">
            <v>7.0100000000000007</v>
          </cell>
        </row>
        <row r="44">
          <cell r="E44">
            <v>1.25</v>
          </cell>
        </row>
        <row r="53">
          <cell r="E53">
            <v>5.7999999999999989</v>
          </cell>
        </row>
        <row r="64">
          <cell r="E64">
            <v>8.82</v>
          </cell>
        </row>
        <row r="71">
          <cell r="E71">
            <v>1.75</v>
          </cell>
        </row>
        <row r="80">
          <cell r="E80">
            <v>8.11</v>
          </cell>
        </row>
      </sheetData>
      <sheetData sheetId="6">
        <row r="11">
          <cell r="E11">
            <v>7.97</v>
          </cell>
        </row>
        <row r="21">
          <cell r="E21">
            <v>2.2800000000000002</v>
          </cell>
        </row>
        <row r="30">
          <cell r="E30">
            <v>5.0199999999999996</v>
          </cell>
        </row>
        <row r="35">
          <cell r="E35">
            <v>0.25</v>
          </cell>
        </row>
        <row r="46">
          <cell r="E46">
            <v>12.549999999999999</v>
          </cell>
        </row>
        <row r="56">
          <cell r="E56">
            <v>2.7800000000000002</v>
          </cell>
        </row>
        <row r="65">
          <cell r="E65">
            <v>7.3299999999999992</v>
          </cell>
        </row>
        <row r="70">
          <cell r="E70">
            <v>0.25</v>
          </cell>
        </row>
        <row r="81">
          <cell r="E81">
            <v>17.13</v>
          </cell>
        </row>
        <row r="91">
          <cell r="E91">
            <v>3.2800000000000002</v>
          </cell>
        </row>
        <row r="100">
          <cell r="E100">
            <v>9.6399999999999988</v>
          </cell>
        </row>
        <row r="105">
          <cell r="E105">
            <v>0.25</v>
          </cell>
        </row>
        <row r="116">
          <cell r="E116">
            <v>21.71</v>
          </cell>
        </row>
        <row r="126">
          <cell r="E126">
            <v>3.7800000000000002</v>
          </cell>
        </row>
        <row r="135">
          <cell r="E135">
            <v>11.949999999999998</v>
          </cell>
        </row>
        <row r="140">
          <cell r="E140">
            <v>0.25</v>
          </cell>
        </row>
      </sheetData>
      <sheetData sheetId="7">
        <row r="13">
          <cell r="D13">
            <v>11.22</v>
          </cell>
        </row>
        <row r="18">
          <cell r="D18">
            <v>5.0999999999999996</v>
          </cell>
        </row>
        <row r="23">
          <cell r="D23">
            <v>5.0999999999999996</v>
          </cell>
        </row>
        <row r="29">
          <cell r="D29">
            <v>5.0999999999999996</v>
          </cell>
        </row>
        <row r="35">
          <cell r="D35">
            <v>6.9599999999999991</v>
          </cell>
        </row>
        <row r="41">
          <cell r="D41">
            <v>6.9599999999999991</v>
          </cell>
        </row>
        <row r="46">
          <cell r="D46">
            <v>6.9599999999999991</v>
          </cell>
        </row>
      </sheetData>
      <sheetData sheetId="8">
        <row r="8">
          <cell r="D8">
            <v>3.63</v>
          </cell>
        </row>
        <row r="21">
          <cell r="D21">
            <v>10.23</v>
          </cell>
        </row>
      </sheetData>
      <sheetData sheetId="9">
        <row r="9">
          <cell r="D9">
            <v>5.5900000000000007</v>
          </cell>
        </row>
      </sheetData>
      <sheetData sheetId="10">
        <row r="6">
          <cell r="D6">
            <v>1.55</v>
          </cell>
        </row>
        <row r="12">
          <cell r="D12">
            <v>1.01</v>
          </cell>
        </row>
        <row r="19">
          <cell r="D19">
            <v>3.5100000000000002</v>
          </cell>
        </row>
        <row r="28">
          <cell r="D28">
            <v>3.73</v>
          </cell>
        </row>
        <row r="37">
          <cell r="D37">
            <v>4.78</v>
          </cell>
        </row>
        <row r="45">
          <cell r="D45">
            <v>3.27</v>
          </cell>
        </row>
        <row r="54">
          <cell r="D54">
            <v>5.49</v>
          </cell>
        </row>
        <row r="65">
          <cell r="D65">
            <v>2.0500000000000003</v>
          </cell>
        </row>
        <row r="71">
          <cell r="D71">
            <v>1.9300000000000002</v>
          </cell>
        </row>
        <row r="78">
          <cell r="D78">
            <v>2.9000000000000004</v>
          </cell>
        </row>
        <row r="83">
          <cell r="D83">
            <v>4.05</v>
          </cell>
        </row>
        <row r="90">
          <cell r="D90">
            <v>2.2200000000000002</v>
          </cell>
        </row>
        <row r="98">
          <cell r="D98">
            <v>5.92</v>
          </cell>
        </row>
        <row r="107">
          <cell r="D107">
            <v>9.6999999999999993</v>
          </cell>
        </row>
        <row r="114">
          <cell r="D114">
            <v>2.15</v>
          </cell>
        </row>
        <row r="121">
          <cell r="D121">
            <v>1.4300000000000002</v>
          </cell>
        </row>
        <row r="128">
          <cell r="D128">
            <v>3</v>
          </cell>
        </row>
        <row r="134">
          <cell r="D134">
            <v>0.5</v>
          </cell>
        </row>
        <row r="141">
          <cell r="D141">
            <v>2.1800000000000002</v>
          </cell>
        </row>
        <row r="149">
          <cell r="D149">
            <v>3.73</v>
          </cell>
        </row>
        <row r="157">
          <cell r="D157">
            <v>4.76</v>
          </cell>
        </row>
        <row r="165">
          <cell r="D165">
            <v>4.4800000000000004</v>
          </cell>
        </row>
        <row r="171">
          <cell r="D171">
            <v>3.89</v>
          </cell>
        </row>
        <row r="179">
          <cell r="D179">
            <v>3.45</v>
          </cell>
        </row>
        <row r="184">
          <cell r="D184">
            <v>2.33</v>
          </cell>
        </row>
        <row r="191">
          <cell r="D191">
            <v>8.0500000000000007</v>
          </cell>
        </row>
        <row r="197">
          <cell r="D197">
            <v>2.36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413"/>
  <sheetViews>
    <sheetView tabSelected="1" topLeftCell="A372" zoomScaleNormal="100" zoomScaleSheetLayoutView="100" workbookViewId="0">
      <selection activeCell="D393" sqref="D393"/>
    </sheetView>
  </sheetViews>
  <sheetFormatPr defaultRowHeight="15" x14ac:dyDescent="0.25"/>
  <cols>
    <col min="1" max="1" width="8.7109375" style="1" customWidth="1"/>
    <col min="2" max="2" width="21.140625" style="2" customWidth="1"/>
    <col min="3" max="3" width="13.42578125" style="1" customWidth="1"/>
    <col min="4" max="4" width="18.28515625" style="3" customWidth="1"/>
    <col min="5" max="5" width="32.42578125" style="1" customWidth="1"/>
    <col min="6" max="6" width="16" style="1" customWidth="1"/>
    <col min="7" max="7" width="16.7109375" style="1" customWidth="1"/>
    <col min="8" max="8" width="10.140625" style="1" customWidth="1"/>
    <col min="9" max="258" width="9.140625" style="1"/>
    <col min="259" max="259" width="8.7109375" style="1" customWidth="1"/>
    <col min="260" max="260" width="18.28515625" style="1" customWidth="1"/>
    <col min="261" max="261" width="32.42578125" style="1" customWidth="1"/>
    <col min="262" max="262" width="16" style="1" customWidth="1"/>
    <col min="263" max="263" width="16.7109375" style="1" customWidth="1"/>
    <col min="264" max="264" width="10.140625" style="1" customWidth="1"/>
    <col min="265" max="514" width="9.140625" style="1"/>
    <col min="515" max="515" width="8.7109375" style="1" customWidth="1"/>
    <col min="516" max="516" width="18.28515625" style="1" customWidth="1"/>
    <col min="517" max="517" width="32.42578125" style="1" customWidth="1"/>
    <col min="518" max="518" width="16" style="1" customWidth="1"/>
    <col min="519" max="519" width="16.7109375" style="1" customWidth="1"/>
    <col min="520" max="520" width="10.140625" style="1" customWidth="1"/>
    <col min="521" max="770" width="9.140625" style="1"/>
    <col min="771" max="771" width="8.7109375" style="1" customWidth="1"/>
    <col min="772" max="772" width="18.28515625" style="1" customWidth="1"/>
    <col min="773" max="773" width="32.42578125" style="1" customWidth="1"/>
    <col min="774" max="774" width="16" style="1" customWidth="1"/>
    <col min="775" max="775" width="16.7109375" style="1" customWidth="1"/>
    <col min="776" max="776" width="10.140625" style="1" customWidth="1"/>
    <col min="777" max="1026" width="9.140625" style="1"/>
    <col min="1027" max="1027" width="8.7109375" style="1" customWidth="1"/>
    <col min="1028" max="1028" width="18.28515625" style="1" customWidth="1"/>
    <col min="1029" max="1029" width="32.42578125" style="1" customWidth="1"/>
    <col min="1030" max="1030" width="16" style="1" customWidth="1"/>
    <col min="1031" max="1031" width="16.7109375" style="1" customWidth="1"/>
    <col min="1032" max="1032" width="10.140625" style="1" customWidth="1"/>
    <col min="1033" max="1282" width="9.140625" style="1"/>
    <col min="1283" max="1283" width="8.7109375" style="1" customWidth="1"/>
    <col min="1284" max="1284" width="18.28515625" style="1" customWidth="1"/>
    <col min="1285" max="1285" width="32.42578125" style="1" customWidth="1"/>
    <col min="1286" max="1286" width="16" style="1" customWidth="1"/>
    <col min="1287" max="1287" width="16.7109375" style="1" customWidth="1"/>
    <col min="1288" max="1288" width="10.140625" style="1" customWidth="1"/>
    <col min="1289" max="1538" width="9.140625" style="1"/>
    <col min="1539" max="1539" width="8.7109375" style="1" customWidth="1"/>
    <col min="1540" max="1540" width="18.28515625" style="1" customWidth="1"/>
    <col min="1541" max="1541" width="32.42578125" style="1" customWidth="1"/>
    <col min="1542" max="1542" width="16" style="1" customWidth="1"/>
    <col min="1543" max="1543" width="16.7109375" style="1" customWidth="1"/>
    <col min="1544" max="1544" width="10.140625" style="1" customWidth="1"/>
    <col min="1545" max="1794" width="9.140625" style="1"/>
    <col min="1795" max="1795" width="8.7109375" style="1" customWidth="1"/>
    <col min="1796" max="1796" width="18.28515625" style="1" customWidth="1"/>
    <col min="1797" max="1797" width="32.42578125" style="1" customWidth="1"/>
    <col min="1798" max="1798" width="16" style="1" customWidth="1"/>
    <col min="1799" max="1799" width="16.7109375" style="1" customWidth="1"/>
    <col min="1800" max="1800" width="10.140625" style="1" customWidth="1"/>
    <col min="1801" max="2050" width="9.140625" style="1"/>
    <col min="2051" max="2051" width="8.7109375" style="1" customWidth="1"/>
    <col min="2052" max="2052" width="18.28515625" style="1" customWidth="1"/>
    <col min="2053" max="2053" width="32.42578125" style="1" customWidth="1"/>
    <col min="2054" max="2054" width="16" style="1" customWidth="1"/>
    <col min="2055" max="2055" width="16.7109375" style="1" customWidth="1"/>
    <col min="2056" max="2056" width="10.140625" style="1" customWidth="1"/>
    <col min="2057" max="2306" width="9.140625" style="1"/>
    <col min="2307" max="2307" width="8.7109375" style="1" customWidth="1"/>
    <col min="2308" max="2308" width="18.28515625" style="1" customWidth="1"/>
    <col min="2309" max="2309" width="32.42578125" style="1" customWidth="1"/>
    <col min="2310" max="2310" width="16" style="1" customWidth="1"/>
    <col min="2311" max="2311" width="16.7109375" style="1" customWidth="1"/>
    <col min="2312" max="2312" width="10.140625" style="1" customWidth="1"/>
    <col min="2313" max="2562" width="9.140625" style="1"/>
    <col min="2563" max="2563" width="8.7109375" style="1" customWidth="1"/>
    <col min="2564" max="2564" width="18.28515625" style="1" customWidth="1"/>
    <col min="2565" max="2565" width="32.42578125" style="1" customWidth="1"/>
    <col min="2566" max="2566" width="16" style="1" customWidth="1"/>
    <col min="2567" max="2567" width="16.7109375" style="1" customWidth="1"/>
    <col min="2568" max="2568" width="10.140625" style="1" customWidth="1"/>
    <col min="2569" max="2818" width="9.140625" style="1"/>
    <col min="2819" max="2819" width="8.7109375" style="1" customWidth="1"/>
    <col min="2820" max="2820" width="18.28515625" style="1" customWidth="1"/>
    <col min="2821" max="2821" width="32.42578125" style="1" customWidth="1"/>
    <col min="2822" max="2822" width="16" style="1" customWidth="1"/>
    <col min="2823" max="2823" width="16.7109375" style="1" customWidth="1"/>
    <col min="2824" max="2824" width="10.140625" style="1" customWidth="1"/>
    <col min="2825" max="3074" width="9.140625" style="1"/>
    <col min="3075" max="3075" width="8.7109375" style="1" customWidth="1"/>
    <col min="3076" max="3076" width="18.28515625" style="1" customWidth="1"/>
    <col min="3077" max="3077" width="32.42578125" style="1" customWidth="1"/>
    <col min="3078" max="3078" width="16" style="1" customWidth="1"/>
    <col min="3079" max="3079" width="16.7109375" style="1" customWidth="1"/>
    <col min="3080" max="3080" width="10.140625" style="1" customWidth="1"/>
    <col min="3081" max="3330" width="9.140625" style="1"/>
    <col min="3331" max="3331" width="8.7109375" style="1" customWidth="1"/>
    <col min="3332" max="3332" width="18.28515625" style="1" customWidth="1"/>
    <col min="3333" max="3333" width="32.42578125" style="1" customWidth="1"/>
    <col min="3334" max="3334" width="16" style="1" customWidth="1"/>
    <col min="3335" max="3335" width="16.7109375" style="1" customWidth="1"/>
    <col min="3336" max="3336" width="10.140625" style="1" customWidth="1"/>
    <col min="3337" max="3586" width="9.140625" style="1"/>
    <col min="3587" max="3587" width="8.7109375" style="1" customWidth="1"/>
    <col min="3588" max="3588" width="18.28515625" style="1" customWidth="1"/>
    <col min="3589" max="3589" width="32.42578125" style="1" customWidth="1"/>
    <col min="3590" max="3590" width="16" style="1" customWidth="1"/>
    <col min="3591" max="3591" width="16.7109375" style="1" customWidth="1"/>
    <col min="3592" max="3592" width="10.140625" style="1" customWidth="1"/>
    <col min="3593" max="3842" width="9.140625" style="1"/>
    <col min="3843" max="3843" width="8.7109375" style="1" customWidth="1"/>
    <col min="3844" max="3844" width="18.28515625" style="1" customWidth="1"/>
    <col min="3845" max="3845" width="32.42578125" style="1" customWidth="1"/>
    <col min="3846" max="3846" width="16" style="1" customWidth="1"/>
    <col min="3847" max="3847" width="16.7109375" style="1" customWidth="1"/>
    <col min="3848" max="3848" width="10.140625" style="1" customWidth="1"/>
    <col min="3849" max="4098" width="9.140625" style="1"/>
    <col min="4099" max="4099" width="8.7109375" style="1" customWidth="1"/>
    <col min="4100" max="4100" width="18.28515625" style="1" customWidth="1"/>
    <col min="4101" max="4101" width="32.42578125" style="1" customWidth="1"/>
    <col min="4102" max="4102" width="16" style="1" customWidth="1"/>
    <col min="4103" max="4103" width="16.7109375" style="1" customWidth="1"/>
    <col min="4104" max="4104" width="10.140625" style="1" customWidth="1"/>
    <col min="4105" max="4354" width="9.140625" style="1"/>
    <col min="4355" max="4355" width="8.7109375" style="1" customWidth="1"/>
    <col min="4356" max="4356" width="18.28515625" style="1" customWidth="1"/>
    <col min="4357" max="4357" width="32.42578125" style="1" customWidth="1"/>
    <col min="4358" max="4358" width="16" style="1" customWidth="1"/>
    <col min="4359" max="4359" width="16.7109375" style="1" customWidth="1"/>
    <col min="4360" max="4360" width="10.140625" style="1" customWidth="1"/>
    <col min="4361" max="4610" width="9.140625" style="1"/>
    <col min="4611" max="4611" width="8.7109375" style="1" customWidth="1"/>
    <col min="4612" max="4612" width="18.28515625" style="1" customWidth="1"/>
    <col min="4613" max="4613" width="32.42578125" style="1" customWidth="1"/>
    <col min="4614" max="4614" width="16" style="1" customWidth="1"/>
    <col min="4615" max="4615" width="16.7109375" style="1" customWidth="1"/>
    <col min="4616" max="4616" width="10.140625" style="1" customWidth="1"/>
    <col min="4617" max="4866" width="9.140625" style="1"/>
    <col min="4867" max="4867" width="8.7109375" style="1" customWidth="1"/>
    <col min="4868" max="4868" width="18.28515625" style="1" customWidth="1"/>
    <col min="4869" max="4869" width="32.42578125" style="1" customWidth="1"/>
    <col min="4870" max="4870" width="16" style="1" customWidth="1"/>
    <col min="4871" max="4871" width="16.7109375" style="1" customWidth="1"/>
    <col min="4872" max="4872" width="10.140625" style="1" customWidth="1"/>
    <col min="4873" max="5122" width="9.140625" style="1"/>
    <col min="5123" max="5123" width="8.7109375" style="1" customWidth="1"/>
    <col min="5124" max="5124" width="18.28515625" style="1" customWidth="1"/>
    <col min="5125" max="5125" width="32.42578125" style="1" customWidth="1"/>
    <col min="5126" max="5126" width="16" style="1" customWidth="1"/>
    <col min="5127" max="5127" width="16.7109375" style="1" customWidth="1"/>
    <col min="5128" max="5128" width="10.140625" style="1" customWidth="1"/>
    <col min="5129" max="5378" width="9.140625" style="1"/>
    <col min="5379" max="5379" width="8.7109375" style="1" customWidth="1"/>
    <col min="5380" max="5380" width="18.28515625" style="1" customWidth="1"/>
    <col min="5381" max="5381" width="32.42578125" style="1" customWidth="1"/>
    <col min="5382" max="5382" width="16" style="1" customWidth="1"/>
    <col min="5383" max="5383" width="16.7109375" style="1" customWidth="1"/>
    <col min="5384" max="5384" width="10.140625" style="1" customWidth="1"/>
    <col min="5385" max="5634" width="9.140625" style="1"/>
    <col min="5635" max="5635" width="8.7109375" style="1" customWidth="1"/>
    <col min="5636" max="5636" width="18.28515625" style="1" customWidth="1"/>
    <col min="5637" max="5637" width="32.42578125" style="1" customWidth="1"/>
    <col min="5638" max="5638" width="16" style="1" customWidth="1"/>
    <col min="5639" max="5639" width="16.7109375" style="1" customWidth="1"/>
    <col min="5640" max="5640" width="10.140625" style="1" customWidth="1"/>
    <col min="5641" max="5890" width="9.140625" style="1"/>
    <col min="5891" max="5891" width="8.7109375" style="1" customWidth="1"/>
    <col min="5892" max="5892" width="18.28515625" style="1" customWidth="1"/>
    <col min="5893" max="5893" width="32.42578125" style="1" customWidth="1"/>
    <col min="5894" max="5894" width="16" style="1" customWidth="1"/>
    <col min="5895" max="5895" width="16.7109375" style="1" customWidth="1"/>
    <col min="5896" max="5896" width="10.140625" style="1" customWidth="1"/>
    <col min="5897" max="6146" width="9.140625" style="1"/>
    <col min="6147" max="6147" width="8.7109375" style="1" customWidth="1"/>
    <col min="6148" max="6148" width="18.28515625" style="1" customWidth="1"/>
    <col min="6149" max="6149" width="32.42578125" style="1" customWidth="1"/>
    <col min="6150" max="6150" width="16" style="1" customWidth="1"/>
    <col min="6151" max="6151" width="16.7109375" style="1" customWidth="1"/>
    <col min="6152" max="6152" width="10.140625" style="1" customWidth="1"/>
    <col min="6153" max="6402" width="9.140625" style="1"/>
    <col min="6403" max="6403" width="8.7109375" style="1" customWidth="1"/>
    <col min="6404" max="6404" width="18.28515625" style="1" customWidth="1"/>
    <col min="6405" max="6405" width="32.42578125" style="1" customWidth="1"/>
    <col min="6406" max="6406" width="16" style="1" customWidth="1"/>
    <col min="6407" max="6407" width="16.7109375" style="1" customWidth="1"/>
    <col min="6408" max="6408" width="10.140625" style="1" customWidth="1"/>
    <col min="6409" max="6658" width="9.140625" style="1"/>
    <col min="6659" max="6659" width="8.7109375" style="1" customWidth="1"/>
    <col min="6660" max="6660" width="18.28515625" style="1" customWidth="1"/>
    <col min="6661" max="6661" width="32.42578125" style="1" customWidth="1"/>
    <col min="6662" max="6662" width="16" style="1" customWidth="1"/>
    <col min="6663" max="6663" width="16.7109375" style="1" customWidth="1"/>
    <col min="6664" max="6664" width="10.140625" style="1" customWidth="1"/>
    <col min="6665" max="6914" width="9.140625" style="1"/>
    <col min="6915" max="6915" width="8.7109375" style="1" customWidth="1"/>
    <col min="6916" max="6916" width="18.28515625" style="1" customWidth="1"/>
    <col min="6917" max="6917" width="32.42578125" style="1" customWidth="1"/>
    <col min="6918" max="6918" width="16" style="1" customWidth="1"/>
    <col min="6919" max="6919" width="16.7109375" style="1" customWidth="1"/>
    <col min="6920" max="6920" width="10.140625" style="1" customWidth="1"/>
    <col min="6921" max="7170" width="9.140625" style="1"/>
    <col min="7171" max="7171" width="8.7109375" style="1" customWidth="1"/>
    <col min="7172" max="7172" width="18.28515625" style="1" customWidth="1"/>
    <col min="7173" max="7173" width="32.42578125" style="1" customWidth="1"/>
    <col min="7174" max="7174" width="16" style="1" customWidth="1"/>
    <col min="7175" max="7175" width="16.7109375" style="1" customWidth="1"/>
    <col min="7176" max="7176" width="10.140625" style="1" customWidth="1"/>
    <col min="7177" max="7426" width="9.140625" style="1"/>
    <col min="7427" max="7427" width="8.7109375" style="1" customWidth="1"/>
    <col min="7428" max="7428" width="18.28515625" style="1" customWidth="1"/>
    <col min="7429" max="7429" width="32.42578125" style="1" customWidth="1"/>
    <col min="7430" max="7430" width="16" style="1" customWidth="1"/>
    <col min="7431" max="7431" width="16.7109375" style="1" customWidth="1"/>
    <col min="7432" max="7432" width="10.140625" style="1" customWidth="1"/>
    <col min="7433" max="7682" width="9.140625" style="1"/>
    <col min="7683" max="7683" width="8.7109375" style="1" customWidth="1"/>
    <col min="7684" max="7684" width="18.28515625" style="1" customWidth="1"/>
    <col min="7685" max="7685" width="32.42578125" style="1" customWidth="1"/>
    <col min="7686" max="7686" width="16" style="1" customWidth="1"/>
    <col min="7687" max="7687" width="16.7109375" style="1" customWidth="1"/>
    <col min="7688" max="7688" width="10.140625" style="1" customWidth="1"/>
    <col min="7689" max="7938" width="9.140625" style="1"/>
    <col min="7939" max="7939" width="8.7109375" style="1" customWidth="1"/>
    <col min="7940" max="7940" width="18.28515625" style="1" customWidth="1"/>
    <col min="7941" max="7941" width="32.42578125" style="1" customWidth="1"/>
    <col min="7942" max="7942" width="16" style="1" customWidth="1"/>
    <col min="7943" max="7943" width="16.7109375" style="1" customWidth="1"/>
    <col min="7944" max="7944" width="10.140625" style="1" customWidth="1"/>
    <col min="7945" max="8194" width="9.140625" style="1"/>
    <col min="8195" max="8195" width="8.7109375" style="1" customWidth="1"/>
    <col min="8196" max="8196" width="18.28515625" style="1" customWidth="1"/>
    <col min="8197" max="8197" width="32.42578125" style="1" customWidth="1"/>
    <col min="8198" max="8198" width="16" style="1" customWidth="1"/>
    <col min="8199" max="8199" width="16.7109375" style="1" customWidth="1"/>
    <col min="8200" max="8200" width="10.140625" style="1" customWidth="1"/>
    <col min="8201" max="8450" width="9.140625" style="1"/>
    <col min="8451" max="8451" width="8.7109375" style="1" customWidth="1"/>
    <col min="8452" max="8452" width="18.28515625" style="1" customWidth="1"/>
    <col min="8453" max="8453" width="32.42578125" style="1" customWidth="1"/>
    <col min="8454" max="8454" width="16" style="1" customWidth="1"/>
    <col min="8455" max="8455" width="16.7109375" style="1" customWidth="1"/>
    <col min="8456" max="8456" width="10.140625" style="1" customWidth="1"/>
    <col min="8457" max="8706" width="9.140625" style="1"/>
    <col min="8707" max="8707" width="8.7109375" style="1" customWidth="1"/>
    <col min="8708" max="8708" width="18.28515625" style="1" customWidth="1"/>
    <col min="8709" max="8709" width="32.42578125" style="1" customWidth="1"/>
    <col min="8710" max="8710" width="16" style="1" customWidth="1"/>
    <col min="8711" max="8711" width="16.7109375" style="1" customWidth="1"/>
    <col min="8712" max="8712" width="10.140625" style="1" customWidth="1"/>
    <col min="8713" max="8962" width="9.140625" style="1"/>
    <col min="8963" max="8963" width="8.7109375" style="1" customWidth="1"/>
    <col min="8964" max="8964" width="18.28515625" style="1" customWidth="1"/>
    <col min="8965" max="8965" width="32.42578125" style="1" customWidth="1"/>
    <col min="8966" max="8966" width="16" style="1" customWidth="1"/>
    <col min="8967" max="8967" width="16.7109375" style="1" customWidth="1"/>
    <col min="8968" max="8968" width="10.140625" style="1" customWidth="1"/>
    <col min="8969" max="9218" width="9.140625" style="1"/>
    <col min="9219" max="9219" width="8.7109375" style="1" customWidth="1"/>
    <col min="9220" max="9220" width="18.28515625" style="1" customWidth="1"/>
    <col min="9221" max="9221" width="32.42578125" style="1" customWidth="1"/>
    <col min="9222" max="9222" width="16" style="1" customWidth="1"/>
    <col min="9223" max="9223" width="16.7109375" style="1" customWidth="1"/>
    <col min="9224" max="9224" width="10.140625" style="1" customWidth="1"/>
    <col min="9225" max="9474" width="9.140625" style="1"/>
    <col min="9475" max="9475" width="8.7109375" style="1" customWidth="1"/>
    <col min="9476" max="9476" width="18.28515625" style="1" customWidth="1"/>
    <col min="9477" max="9477" width="32.42578125" style="1" customWidth="1"/>
    <col min="9478" max="9478" width="16" style="1" customWidth="1"/>
    <col min="9479" max="9479" width="16.7109375" style="1" customWidth="1"/>
    <col min="9480" max="9480" width="10.140625" style="1" customWidth="1"/>
    <col min="9481" max="9730" width="9.140625" style="1"/>
    <col min="9731" max="9731" width="8.7109375" style="1" customWidth="1"/>
    <col min="9732" max="9732" width="18.28515625" style="1" customWidth="1"/>
    <col min="9733" max="9733" width="32.42578125" style="1" customWidth="1"/>
    <col min="9734" max="9734" width="16" style="1" customWidth="1"/>
    <col min="9735" max="9735" width="16.7109375" style="1" customWidth="1"/>
    <col min="9736" max="9736" width="10.140625" style="1" customWidth="1"/>
    <col min="9737" max="9986" width="9.140625" style="1"/>
    <col min="9987" max="9987" width="8.7109375" style="1" customWidth="1"/>
    <col min="9988" max="9988" width="18.28515625" style="1" customWidth="1"/>
    <col min="9989" max="9989" width="32.42578125" style="1" customWidth="1"/>
    <col min="9990" max="9990" width="16" style="1" customWidth="1"/>
    <col min="9991" max="9991" width="16.7109375" style="1" customWidth="1"/>
    <col min="9992" max="9992" width="10.140625" style="1" customWidth="1"/>
    <col min="9993" max="10242" width="9.140625" style="1"/>
    <col min="10243" max="10243" width="8.7109375" style="1" customWidth="1"/>
    <col min="10244" max="10244" width="18.28515625" style="1" customWidth="1"/>
    <col min="10245" max="10245" width="32.42578125" style="1" customWidth="1"/>
    <col min="10246" max="10246" width="16" style="1" customWidth="1"/>
    <col min="10247" max="10247" width="16.7109375" style="1" customWidth="1"/>
    <col min="10248" max="10248" width="10.140625" style="1" customWidth="1"/>
    <col min="10249" max="10498" width="9.140625" style="1"/>
    <col min="10499" max="10499" width="8.7109375" style="1" customWidth="1"/>
    <col min="10500" max="10500" width="18.28515625" style="1" customWidth="1"/>
    <col min="10501" max="10501" width="32.42578125" style="1" customWidth="1"/>
    <col min="10502" max="10502" width="16" style="1" customWidth="1"/>
    <col min="10503" max="10503" width="16.7109375" style="1" customWidth="1"/>
    <col min="10504" max="10504" width="10.140625" style="1" customWidth="1"/>
    <col min="10505" max="10754" width="9.140625" style="1"/>
    <col min="10755" max="10755" width="8.7109375" style="1" customWidth="1"/>
    <col min="10756" max="10756" width="18.28515625" style="1" customWidth="1"/>
    <col min="10757" max="10757" width="32.42578125" style="1" customWidth="1"/>
    <col min="10758" max="10758" width="16" style="1" customWidth="1"/>
    <col min="10759" max="10759" width="16.7109375" style="1" customWidth="1"/>
    <col min="10760" max="10760" width="10.140625" style="1" customWidth="1"/>
    <col min="10761" max="11010" width="9.140625" style="1"/>
    <col min="11011" max="11011" width="8.7109375" style="1" customWidth="1"/>
    <col min="11012" max="11012" width="18.28515625" style="1" customWidth="1"/>
    <col min="11013" max="11013" width="32.42578125" style="1" customWidth="1"/>
    <col min="11014" max="11014" width="16" style="1" customWidth="1"/>
    <col min="11015" max="11015" width="16.7109375" style="1" customWidth="1"/>
    <col min="11016" max="11016" width="10.140625" style="1" customWidth="1"/>
    <col min="11017" max="11266" width="9.140625" style="1"/>
    <col min="11267" max="11267" width="8.7109375" style="1" customWidth="1"/>
    <col min="11268" max="11268" width="18.28515625" style="1" customWidth="1"/>
    <col min="11269" max="11269" width="32.42578125" style="1" customWidth="1"/>
    <col min="11270" max="11270" width="16" style="1" customWidth="1"/>
    <col min="11271" max="11271" width="16.7109375" style="1" customWidth="1"/>
    <col min="11272" max="11272" width="10.140625" style="1" customWidth="1"/>
    <col min="11273" max="11522" width="9.140625" style="1"/>
    <col min="11523" max="11523" width="8.7109375" style="1" customWidth="1"/>
    <col min="11524" max="11524" width="18.28515625" style="1" customWidth="1"/>
    <col min="11525" max="11525" width="32.42578125" style="1" customWidth="1"/>
    <col min="11526" max="11526" width="16" style="1" customWidth="1"/>
    <col min="11527" max="11527" width="16.7109375" style="1" customWidth="1"/>
    <col min="11528" max="11528" width="10.140625" style="1" customWidth="1"/>
    <col min="11529" max="11778" width="9.140625" style="1"/>
    <col min="11779" max="11779" width="8.7109375" style="1" customWidth="1"/>
    <col min="11780" max="11780" width="18.28515625" style="1" customWidth="1"/>
    <col min="11781" max="11781" width="32.42578125" style="1" customWidth="1"/>
    <col min="11782" max="11782" width="16" style="1" customWidth="1"/>
    <col min="11783" max="11783" width="16.7109375" style="1" customWidth="1"/>
    <col min="11784" max="11784" width="10.140625" style="1" customWidth="1"/>
    <col min="11785" max="12034" width="9.140625" style="1"/>
    <col min="12035" max="12035" width="8.7109375" style="1" customWidth="1"/>
    <col min="12036" max="12036" width="18.28515625" style="1" customWidth="1"/>
    <col min="12037" max="12037" width="32.42578125" style="1" customWidth="1"/>
    <col min="12038" max="12038" width="16" style="1" customWidth="1"/>
    <col min="12039" max="12039" width="16.7109375" style="1" customWidth="1"/>
    <col min="12040" max="12040" width="10.140625" style="1" customWidth="1"/>
    <col min="12041" max="12290" width="9.140625" style="1"/>
    <col min="12291" max="12291" width="8.7109375" style="1" customWidth="1"/>
    <col min="12292" max="12292" width="18.28515625" style="1" customWidth="1"/>
    <col min="12293" max="12293" width="32.42578125" style="1" customWidth="1"/>
    <col min="12294" max="12294" width="16" style="1" customWidth="1"/>
    <col min="12295" max="12295" width="16.7109375" style="1" customWidth="1"/>
    <col min="12296" max="12296" width="10.140625" style="1" customWidth="1"/>
    <col min="12297" max="12546" width="9.140625" style="1"/>
    <col min="12547" max="12547" width="8.7109375" style="1" customWidth="1"/>
    <col min="12548" max="12548" width="18.28515625" style="1" customWidth="1"/>
    <col min="12549" max="12549" width="32.42578125" style="1" customWidth="1"/>
    <col min="12550" max="12550" width="16" style="1" customWidth="1"/>
    <col min="12551" max="12551" width="16.7109375" style="1" customWidth="1"/>
    <col min="12552" max="12552" width="10.140625" style="1" customWidth="1"/>
    <col min="12553" max="12802" width="9.140625" style="1"/>
    <col min="12803" max="12803" width="8.7109375" style="1" customWidth="1"/>
    <col min="12804" max="12804" width="18.28515625" style="1" customWidth="1"/>
    <col min="12805" max="12805" width="32.42578125" style="1" customWidth="1"/>
    <col min="12806" max="12806" width="16" style="1" customWidth="1"/>
    <col min="12807" max="12807" width="16.7109375" style="1" customWidth="1"/>
    <col min="12808" max="12808" width="10.140625" style="1" customWidth="1"/>
    <col min="12809" max="13058" width="9.140625" style="1"/>
    <col min="13059" max="13059" width="8.7109375" style="1" customWidth="1"/>
    <col min="13060" max="13060" width="18.28515625" style="1" customWidth="1"/>
    <col min="13061" max="13061" width="32.42578125" style="1" customWidth="1"/>
    <col min="13062" max="13062" width="16" style="1" customWidth="1"/>
    <col min="13063" max="13063" width="16.7109375" style="1" customWidth="1"/>
    <col min="13064" max="13064" width="10.140625" style="1" customWidth="1"/>
    <col min="13065" max="13314" width="9.140625" style="1"/>
    <col min="13315" max="13315" width="8.7109375" style="1" customWidth="1"/>
    <col min="13316" max="13316" width="18.28515625" style="1" customWidth="1"/>
    <col min="13317" max="13317" width="32.42578125" style="1" customWidth="1"/>
    <col min="13318" max="13318" width="16" style="1" customWidth="1"/>
    <col min="13319" max="13319" width="16.7109375" style="1" customWidth="1"/>
    <col min="13320" max="13320" width="10.140625" style="1" customWidth="1"/>
    <col min="13321" max="13570" width="9.140625" style="1"/>
    <col min="13571" max="13571" width="8.7109375" style="1" customWidth="1"/>
    <col min="13572" max="13572" width="18.28515625" style="1" customWidth="1"/>
    <col min="13573" max="13573" width="32.42578125" style="1" customWidth="1"/>
    <col min="13574" max="13574" width="16" style="1" customWidth="1"/>
    <col min="13575" max="13575" width="16.7109375" style="1" customWidth="1"/>
    <col min="13576" max="13576" width="10.140625" style="1" customWidth="1"/>
    <col min="13577" max="13826" width="9.140625" style="1"/>
    <col min="13827" max="13827" width="8.7109375" style="1" customWidth="1"/>
    <col min="13828" max="13828" width="18.28515625" style="1" customWidth="1"/>
    <col min="13829" max="13829" width="32.42578125" style="1" customWidth="1"/>
    <col min="13830" max="13830" width="16" style="1" customWidth="1"/>
    <col min="13831" max="13831" width="16.7109375" style="1" customWidth="1"/>
    <col min="13832" max="13832" width="10.140625" style="1" customWidth="1"/>
    <col min="13833" max="14082" width="9.140625" style="1"/>
    <col min="14083" max="14083" width="8.7109375" style="1" customWidth="1"/>
    <col min="14084" max="14084" width="18.28515625" style="1" customWidth="1"/>
    <col min="14085" max="14085" width="32.42578125" style="1" customWidth="1"/>
    <col min="14086" max="14086" width="16" style="1" customWidth="1"/>
    <col min="14087" max="14087" width="16.7109375" style="1" customWidth="1"/>
    <col min="14088" max="14088" width="10.140625" style="1" customWidth="1"/>
    <col min="14089" max="14338" width="9.140625" style="1"/>
    <col min="14339" max="14339" width="8.7109375" style="1" customWidth="1"/>
    <col min="14340" max="14340" width="18.28515625" style="1" customWidth="1"/>
    <col min="14341" max="14341" width="32.42578125" style="1" customWidth="1"/>
    <col min="14342" max="14342" width="16" style="1" customWidth="1"/>
    <col min="14343" max="14343" width="16.7109375" style="1" customWidth="1"/>
    <col min="14344" max="14344" width="10.140625" style="1" customWidth="1"/>
    <col min="14345" max="14594" width="9.140625" style="1"/>
    <col min="14595" max="14595" width="8.7109375" style="1" customWidth="1"/>
    <col min="14596" max="14596" width="18.28515625" style="1" customWidth="1"/>
    <col min="14597" max="14597" width="32.42578125" style="1" customWidth="1"/>
    <col min="14598" max="14598" width="16" style="1" customWidth="1"/>
    <col min="14599" max="14599" width="16.7109375" style="1" customWidth="1"/>
    <col min="14600" max="14600" width="10.140625" style="1" customWidth="1"/>
    <col min="14601" max="14850" width="9.140625" style="1"/>
    <col min="14851" max="14851" width="8.7109375" style="1" customWidth="1"/>
    <col min="14852" max="14852" width="18.28515625" style="1" customWidth="1"/>
    <col min="14853" max="14853" width="32.42578125" style="1" customWidth="1"/>
    <col min="14854" max="14854" width="16" style="1" customWidth="1"/>
    <col min="14855" max="14855" width="16.7109375" style="1" customWidth="1"/>
    <col min="14856" max="14856" width="10.140625" style="1" customWidth="1"/>
    <col min="14857" max="15106" width="9.140625" style="1"/>
    <col min="15107" max="15107" width="8.7109375" style="1" customWidth="1"/>
    <col min="15108" max="15108" width="18.28515625" style="1" customWidth="1"/>
    <col min="15109" max="15109" width="32.42578125" style="1" customWidth="1"/>
    <col min="15110" max="15110" width="16" style="1" customWidth="1"/>
    <col min="15111" max="15111" width="16.7109375" style="1" customWidth="1"/>
    <col min="15112" max="15112" width="10.140625" style="1" customWidth="1"/>
    <col min="15113" max="15362" width="9.140625" style="1"/>
    <col min="15363" max="15363" width="8.7109375" style="1" customWidth="1"/>
    <col min="15364" max="15364" width="18.28515625" style="1" customWidth="1"/>
    <col min="15365" max="15365" width="32.42578125" style="1" customWidth="1"/>
    <col min="15366" max="15366" width="16" style="1" customWidth="1"/>
    <col min="15367" max="15367" width="16.7109375" style="1" customWidth="1"/>
    <col min="15368" max="15368" width="10.140625" style="1" customWidth="1"/>
    <col min="15369" max="15618" width="9.140625" style="1"/>
    <col min="15619" max="15619" width="8.7109375" style="1" customWidth="1"/>
    <col min="15620" max="15620" width="18.28515625" style="1" customWidth="1"/>
    <col min="15621" max="15621" width="32.42578125" style="1" customWidth="1"/>
    <col min="15622" max="15622" width="16" style="1" customWidth="1"/>
    <col min="15623" max="15623" width="16.7109375" style="1" customWidth="1"/>
    <col min="15624" max="15624" width="10.140625" style="1" customWidth="1"/>
    <col min="15625" max="15874" width="9.140625" style="1"/>
    <col min="15875" max="15875" width="8.7109375" style="1" customWidth="1"/>
    <col min="15876" max="15876" width="18.28515625" style="1" customWidth="1"/>
    <col min="15877" max="15877" width="32.42578125" style="1" customWidth="1"/>
    <col min="15878" max="15878" width="16" style="1" customWidth="1"/>
    <col min="15879" max="15879" width="16.7109375" style="1" customWidth="1"/>
    <col min="15880" max="15880" width="10.140625" style="1" customWidth="1"/>
    <col min="15881" max="16130" width="9.140625" style="1"/>
    <col min="16131" max="16131" width="8.7109375" style="1" customWidth="1"/>
    <col min="16132" max="16132" width="18.28515625" style="1" customWidth="1"/>
    <col min="16133" max="16133" width="32.42578125" style="1" customWidth="1"/>
    <col min="16134" max="16134" width="16" style="1" customWidth="1"/>
    <col min="16135" max="16135" width="16.7109375" style="1" customWidth="1"/>
    <col min="16136" max="16136" width="10.140625" style="1" customWidth="1"/>
    <col min="16137" max="16384" width="9.140625" style="1"/>
  </cols>
  <sheetData>
    <row r="1" spans="1:18" x14ac:dyDescent="0.25">
      <c r="G1" s="4" t="s">
        <v>0</v>
      </c>
    </row>
    <row r="2" spans="1:18" x14ac:dyDescent="0.25">
      <c r="G2" s="4" t="s">
        <v>1</v>
      </c>
    </row>
    <row r="3" spans="1:18" x14ac:dyDescent="0.25">
      <c r="G3" s="4" t="s">
        <v>2</v>
      </c>
    </row>
    <row r="4" spans="1:18" x14ac:dyDescent="0.25">
      <c r="G4" s="4" t="s">
        <v>3</v>
      </c>
    </row>
    <row r="5" spans="1:18" x14ac:dyDescent="0.25">
      <c r="G5" s="4"/>
    </row>
    <row r="6" spans="1:18" x14ac:dyDescent="0.25">
      <c r="G6" s="4" t="s">
        <v>4</v>
      </c>
    </row>
    <row r="7" spans="1:18" x14ac:dyDescent="0.25">
      <c r="A7" s="5"/>
      <c r="B7" s="5"/>
      <c r="C7" s="5"/>
      <c r="D7" s="6"/>
      <c r="E7" s="5"/>
      <c r="F7" s="5"/>
      <c r="G7" s="4" t="s">
        <v>1</v>
      </c>
    </row>
    <row r="8" spans="1:18" x14ac:dyDescent="0.25">
      <c r="A8" s="5"/>
      <c r="B8" s="5"/>
      <c r="C8" s="5"/>
      <c r="D8" s="6"/>
      <c r="E8" s="5"/>
      <c r="F8" s="5"/>
      <c r="G8" s="4" t="s">
        <v>2</v>
      </c>
    </row>
    <row r="9" spans="1:18" x14ac:dyDescent="0.25">
      <c r="A9" s="7"/>
      <c r="B9" s="8"/>
      <c r="C9" s="7"/>
      <c r="D9" s="9"/>
      <c r="E9" s="7"/>
      <c r="F9" s="7"/>
      <c r="G9" s="4" t="s">
        <v>5</v>
      </c>
    </row>
    <row r="10" spans="1:18" ht="67.5" customHeight="1" x14ac:dyDescent="0.25">
      <c r="A10" s="57" t="s">
        <v>6</v>
      </c>
      <c r="B10" s="57"/>
      <c r="C10" s="57"/>
      <c r="D10" s="57"/>
      <c r="E10" s="57"/>
      <c r="F10" s="57"/>
      <c r="G10" s="57"/>
    </row>
    <row r="11" spans="1:18" x14ac:dyDescent="0.25">
      <c r="A11" s="7"/>
      <c r="B11" s="8"/>
      <c r="C11" s="7"/>
      <c r="D11" s="9"/>
      <c r="E11" s="7"/>
      <c r="F11" s="7"/>
      <c r="G11" s="10" t="s">
        <v>7</v>
      </c>
    </row>
    <row r="12" spans="1:18" ht="25.5" customHeight="1" x14ac:dyDescent="0.25">
      <c r="A12" s="58" t="s">
        <v>8</v>
      </c>
      <c r="B12" s="60" t="s">
        <v>9</v>
      </c>
      <c r="C12" s="60" t="s">
        <v>10</v>
      </c>
      <c r="D12" s="60" t="s">
        <v>11</v>
      </c>
      <c r="E12" s="62" t="s">
        <v>12</v>
      </c>
      <c r="F12" s="64" t="s">
        <v>13</v>
      </c>
      <c r="G12" s="66" t="s">
        <v>14</v>
      </c>
    </row>
    <row r="13" spans="1:18" ht="50.25" customHeight="1" x14ac:dyDescent="0.25">
      <c r="A13" s="59"/>
      <c r="B13" s="61"/>
      <c r="C13" s="61"/>
      <c r="D13" s="61"/>
      <c r="E13" s="63"/>
      <c r="F13" s="65"/>
      <c r="G13" s="67"/>
      <c r="H13" s="1">
        <v>301</v>
      </c>
    </row>
    <row r="14" spans="1:18" ht="33.75" customHeight="1" x14ac:dyDescent="0.25">
      <c r="A14" s="53" t="s">
        <v>15</v>
      </c>
      <c r="B14" s="54"/>
      <c r="C14" s="54"/>
      <c r="D14" s="54"/>
      <c r="E14" s="54"/>
      <c r="F14" s="54"/>
      <c r="G14" s="55"/>
      <c r="H14" s="11"/>
      <c r="N14" s="12"/>
      <c r="O14" s="12"/>
      <c r="P14" s="12"/>
      <c r="Q14" s="12"/>
      <c r="R14" s="12"/>
    </row>
    <row r="15" spans="1:18" ht="46.5" customHeight="1" x14ac:dyDescent="0.25">
      <c r="A15" s="13" t="s">
        <v>16</v>
      </c>
      <c r="B15" s="14"/>
      <c r="C15" s="14"/>
      <c r="D15" s="15" t="s">
        <v>17</v>
      </c>
      <c r="E15" s="16" t="s">
        <v>18</v>
      </c>
      <c r="F15" s="17">
        <v>1.95</v>
      </c>
      <c r="G15" s="18">
        <f t="shared" ref="G15:G24" si="0">ROUND($H$13*F15,2)</f>
        <v>586.95000000000005</v>
      </c>
      <c r="H15" s="11"/>
      <c r="N15" s="12"/>
      <c r="O15" s="12"/>
      <c r="P15" s="12"/>
      <c r="Q15" s="12"/>
      <c r="R15" s="12"/>
    </row>
    <row r="16" spans="1:18" ht="47.25" customHeight="1" x14ac:dyDescent="0.25">
      <c r="A16" s="13" t="s">
        <v>19</v>
      </c>
      <c r="B16" s="14"/>
      <c r="C16" s="14"/>
      <c r="D16" s="15" t="s">
        <v>20</v>
      </c>
      <c r="E16" s="16" t="s">
        <v>21</v>
      </c>
      <c r="F16" s="17">
        <v>1.37</v>
      </c>
      <c r="G16" s="18">
        <f t="shared" si="0"/>
        <v>412.37</v>
      </c>
      <c r="H16" s="11"/>
      <c r="N16" s="12"/>
      <c r="O16" s="12"/>
      <c r="P16" s="12"/>
      <c r="Q16" s="12"/>
      <c r="R16" s="12"/>
    </row>
    <row r="17" spans="1:18" ht="45" x14ac:dyDescent="0.25">
      <c r="A17" s="13" t="s">
        <v>22</v>
      </c>
      <c r="B17" s="14"/>
      <c r="C17" s="14"/>
      <c r="D17" s="15" t="s">
        <v>23</v>
      </c>
      <c r="E17" s="16" t="s">
        <v>24</v>
      </c>
      <c r="F17" s="17">
        <v>1.68</v>
      </c>
      <c r="G17" s="18">
        <f t="shared" si="0"/>
        <v>505.68</v>
      </c>
      <c r="H17" s="11"/>
      <c r="N17" s="12"/>
      <c r="O17" s="12"/>
      <c r="P17" s="12"/>
      <c r="Q17" s="12"/>
      <c r="R17" s="12"/>
    </row>
    <row r="18" spans="1:18" ht="43.5" customHeight="1" x14ac:dyDescent="0.25">
      <c r="A18" s="13" t="s">
        <v>25</v>
      </c>
      <c r="B18" s="14"/>
      <c r="C18" s="14"/>
      <c r="D18" s="15" t="s">
        <v>26</v>
      </c>
      <c r="E18" s="16" t="s">
        <v>27</v>
      </c>
      <c r="F18" s="17">
        <v>1.18</v>
      </c>
      <c r="G18" s="18">
        <f t="shared" si="0"/>
        <v>355.18</v>
      </c>
      <c r="H18" s="11"/>
      <c r="N18" s="12"/>
      <c r="O18" s="12"/>
      <c r="P18" s="12"/>
      <c r="Q18" s="12"/>
      <c r="R18" s="12"/>
    </row>
    <row r="19" spans="1:18" ht="30" x14ac:dyDescent="0.25">
      <c r="A19" s="13" t="s">
        <v>28</v>
      </c>
      <c r="B19" s="14"/>
      <c r="C19" s="14"/>
      <c r="D19" s="15" t="s">
        <v>29</v>
      </c>
      <c r="E19" s="16" t="s">
        <v>30</v>
      </c>
      <c r="F19" s="17">
        <v>1.68</v>
      </c>
      <c r="G19" s="18">
        <f t="shared" si="0"/>
        <v>505.68</v>
      </c>
      <c r="H19" s="11"/>
      <c r="N19" s="12"/>
      <c r="O19" s="12"/>
      <c r="P19" s="12"/>
      <c r="Q19" s="12"/>
      <c r="R19" s="12"/>
    </row>
    <row r="20" spans="1:18" ht="30" x14ac:dyDescent="0.25">
      <c r="A20" s="13" t="s">
        <v>31</v>
      </c>
      <c r="B20" s="14"/>
      <c r="C20" s="14"/>
      <c r="D20" s="15" t="s">
        <v>32</v>
      </c>
      <c r="E20" s="16" t="s">
        <v>33</v>
      </c>
      <c r="F20" s="17">
        <v>1.18</v>
      </c>
      <c r="G20" s="18">
        <f t="shared" si="0"/>
        <v>355.18</v>
      </c>
      <c r="H20" s="11"/>
      <c r="N20" s="12"/>
      <c r="O20" s="12"/>
      <c r="P20" s="12"/>
      <c r="Q20" s="12"/>
      <c r="R20" s="12"/>
    </row>
    <row r="21" spans="1:18" ht="51" customHeight="1" x14ac:dyDescent="0.25">
      <c r="A21" s="13" t="s">
        <v>34</v>
      </c>
      <c r="B21" s="14"/>
      <c r="C21" s="14"/>
      <c r="D21" s="15" t="s">
        <v>35</v>
      </c>
      <c r="E21" s="16" t="s">
        <v>36</v>
      </c>
      <c r="F21" s="17">
        <v>1.4</v>
      </c>
      <c r="G21" s="18">
        <f t="shared" si="0"/>
        <v>421.4</v>
      </c>
      <c r="H21" s="11"/>
      <c r="N21" s="12"/>
      <c r="O21" s="12"/>
      <c r="P21" s="12"/>
      <c r="Q21" s="12"/>
      <c r="R21" s="12"/>
    </row>
    <row r="22" spans="1:18" ht="45" x14ac:dyDescent="0.25">
      <c r="A22" s="13" t="s">
        <v>37</v>
      </c>
      <c r="B22" s="14"/>
      <c r="C22" s="14"/>
      <c r="D22" s="15" t="s">
        <v>38</v>
      </c>
      <c r="E22" s="16" t="s">
        <v>39</v>
      </c>
      <c r="F22" s="17">
        <v>1.08</v>
      </c>
      <c r="G22" s="18">
        <f t="shared" si="0"/>
        <v>325.08</v>
      </c>
      <c r="H22" s="11"/>
      <c r="N22" s="12"/>
      <c r="O22" s="12"/>
      <c r="P22" s="12"/>
      <c r="Q22" s="12"/>
      <c r="R22" s="12"/>
    </row>
    <row r="23" spans="1:18" ht="45" x14ac:dyDescent="0.25">
      <c r="A23" s="13" t="s">
        <v>40</v>
      </c>
      <c r="B23" s="14"/>
      <c r="C23" s="14"/>
      <c r="D23" s="19" t="s">
        <v>41</v>
      </c>
      <c r="E23" s="20" t="s">
        <v>42</v>
      </c>
      <c r="F23" s="17">
        <v>0.32</v>
      </c>
      <c r="G23" s="18">
        <f t="shared" si="0"/>
        <v>96.32</v>
      </c>
      <c r="H23" s="11"/>
      <c r="N23" s="12"/>
      <c r="O23" s="12"/>
      <c r="P23" s="12"/>
      <c r="Q23" s="12"/>
      <c r="R23" s="12"/>
    </row>
    <row r="24" spans="1:18" x14ac:dyDescent="0.25">
      <c r="A24" s="13" t="s">
        <v>43</v>
      </c>
      <c r="B24" s="14"/>
      <c r="C24" s="14" t="s">
        <v>44</v>
      </c>
      <c r="D24" s="21" t="s">
        <v>45</v>
      </c>
      <c r="E24" s="22" t="s">
        <v>46</v>
      </c>
      <c r="F24" s="17">
        <v>0.87</v>
      </c>
      <c r="G24" s="18">
        <f t="shared" si="0"/>
        <v>261.87</v>
      </c>
      <c r="H24" s="11"/>
      <c r="N24" s="12"/>
      <c r="O24" s="12"/>
      <c r="P24" s="12"/>
      <c r="Q24" s="12"/>
      <c r="R24" s="12"/>
    </row>
    <row r="25" spans="1:18" x14ac:dyDescent="0.25">
      <c r="A25" s="13" t="s">
        <v>47</v>
      </c>
      <c r="B25" s="14"/>
      <c r="C25" s="14"/>
      <c r="D25" s="21" t="s">
        <v>48</v>
      </c>
      <c r="E25" s="23" t="s">
        <v>49</v>
      </c>
      <c r="F25" s="17">
        <v>0.96</v>
      </c>
      <c r="G25" s="18">
        <v>9.5500000000000007</v>
      </c>
      <c r="H25" s="11"/>
      <c r="N25" s="12"/>
      <c r="O25" s="12"/>
      <c r="P25" s="12"/>
      <c r="Q25" s="12"/>
      <c r="R25" s="12"/>
    </row>
    <row r="26" spans="1:18" x14ac:dyDescent="0.25">
      <c r="A26" s="13" t="s">
        <v>50</v>
      </c>
      <c r="B26" s="14"/>
      <c r="C26" s="14"/>
      <c r="D26" s="21" t="s">
        <v>51</v>
      </c>
      <c r="E26" s="24" t="s">
        <v>52</v>
      </c>
      <c r="F26" s="17">
        <v>0.5</v>
      </c>
      <c r="G26" s="18">
        <v>4.9800000000000004</v>
      </c>
      <c r="H26" s="11"/>
      <c r="N26" s="12"/>
      <c r="O26" s="12"/>
      <c r="P26" s="12"/>
      <c r="Q26" s="12"/>
      <c r="R26" s="12"/>
    </row>
    <row r="27" spans="1:18" x14ac:dyDescent="0.25">
      <c r="A27" s="13" t="s">
        <v>53</v>
      </c>
      <c r="B27" s="15" t="s">
        <v>54</v>
      </c>
      <c r="C27" s="15"/>
      <c r="D27" s="15" t="s">
        <v>55</v>
      </c>
      <c r="E27" s="16" t="s">
        <v>56</v>
      </c>
      <c r="F27" s="17">
        <f>[1]пародонтоз!D21</f>
        <v>10.23</v>
      </c>
      <c r="G27" s="18">
        <f t="shared" ref="G27:G46" si="1">ROUND($H$13*F27,2)</f>
        <v>3079.23</v>
      </c>
      <c r="H27" s="11"/>
      <c r="N27" s="12"/>
      <c r="O27" s="12"/>
      <c r="P27" s="12"/>
      <c r="Q27" s="12"/>
      <c r="R27" s="12"/>
    </row>
    <row r="28" spans="1:18" x14ac:dyDescent="0.25">
      <c r="A28" s="13" t="s">
        <v>57</v>
      </c>
      <c r="B28" s="15" t="s">
        <v>58</v>
      </c>
      <c r="C28" s="15"/>
      <c r="D28" s="15" t="s">
        <v>59</v>
      </c>
      <c r="E28" s="16" t="s">
        <v>60</v>
      </c>
      <c r="F28" s="17">
        <f>'[1]парадонтологи 2017'!D13</f>
        <v>11.22</v>
      </c>
      <c r="G28" s="18">
        <f t="shared" si="1"/>
        <v>3377.22</v>
      </c>
      <c r="H28" s="11"/>
      <c r="N28" s="12"/>
      <c r="O28" s="12"/>
      <c r="P28" s="12"/>
      <c r="Q28" s="12"/>
      <c r="R28" s="12"/>
    </row>
    <row r="29" spans="1:18" x14ac:dyDescent="0.25">
      <c r="A29" s="13" t="s">
        <v>61</v>
      </c>
      <c r="B29" s="15" t="s">
        <v>58</v>
      </c>
      <c r="C29" s="15"/>
      <c r="D29" s="15" t="s">
        <v>62</v>
      </c>
      <c r="E29" s="16" t="s">
        <v>63</v>
      </c>
      <c r="F29" s="17">
        <f>'[1]парадонтологи 2017'!D18</f>
        <v>5.0999999999999996</v>
      </c>
      <c r="G29" s="18">
        <f t="shared" si="1"/>
        <v>1535.1</v>
      </c>
      <c r="H29" s="11"/>
      <c r="N29" s="12"/>
      <c r="O29" s="12"/>
      <c r="P29" s="12"/>
      <c r="Q29" s="12"/>
      <c r="R29" s="12"/>
    </row>
    <row r="30" spans="1:18" x14ac:dyDescent="0.25">
      <c r="A30" s="13" t="s">
        <v>64</v>
      </c>
      <c r="B30" s="15" t="s">
        <v>58</v>
      </c>
      <c r="C30" s="15"/>
      <c r="D30" s="15" t="s">
        <v>65</v>
      </c>
      <c r="E30" s="16" t="s">
        <v>66</v>
      </c>
      <c r="F30" s="17">
        <f>'[1]парадонтологи 2017'!D23</f>
        <v>5.0999999999999996</v>
      </c>
      <c r="G30" s="18">
        <f t="shared" si="1"/>
        <v>1535.1</v>
      </c>
      <c r="H30" s="11"/>
      <c r="N30" s="12"/>
      <c r="O30" s="12"/>
      <c r="P30" s="12"/>
      <c r="Q30" s="12"/>
      <c r="R30" s="12"/>
    </row>
    <row r="31" spans="1:18" x14ac:dyDescent="0.25">
      <c r="A31" s="13" t="s">
        <v>67</v>
      </c>
      <c r="B31" s="15" t="s">
        <v>58</v>
      </c>
      <c r="C31" s="15"/>
      <c r="D31" s="15" t="s">
        <v>68</v>
      </c>
      <c r="E31" s="16" t="s">
        <v>69</v>
      </c>
      <c r="F31" s="17">
        <f>'[1]парадонтологи 2017'!D29</f>
        <v>5.0999999999999996</v>
      </c>
      <c r="G31" s="18">
        <f t="shared" si="1"/>
        <v>1535.1</v>
      </c>
      <c r="H31" s="11"/>
      <c r="N31" s="12"/>
      <c r="O31" s="12"/>
      <c r="P31" s="12"/>
      <c r="Q31" s="12"/>
      <c r="R31" s="12"/>
    </row>
    <row r="32" spans="1:18" x14ac:dyDescent="0.25">
      <c r="A32" s="13" t="s">
        <v>70</v>
      </c>
      <c r="B32" s="15" t="s">
        <v>58</v>
      </c>
      <c r="C32" s="15"/>
      <c r="D32" s="15" t="s">
        <v>71</v>
      </c>
      <c r="E32" s="16" t="s">
        <v>72</v>
      </c>
      <c r="F32" s="17">
        <f>'[1]парадонтологи 2017'!D35</f>
        <v>6.9599999999999991</v>
      </c>
      <c r="G32" s="18">
        <f t="shared" si="1"/>
        <v>2094.96</v>
      </c>
      <c r="H32" s="11"/>
      <c r="N32" s="12"/>
      <c r="O32" s="12"/>
      <c r="P32" s="12"/>
      <c r="Q32" s="12"/>
      <c r="R32" s="12"/>
    </row>
    <row r="33" spans="1:18" ht="19.5" customHeight="1" x14ac:dyDescent="0.25">
      <c r="A33" s="13" t="s">
        <v>73</v>
      </c>
      <c r="B33" s="15" t="s">
        <v>58</v>
      </c>
      <c r="C33" s="15"/>
      <c r="D33" s="15" t="s">
        <v>74</v>
      </c>
      <c r="E33" s="16" t="s">
        <v>75</v>
      </c>
      <c r="F33" s="17">
        <f>'[1]парадонтологи 2017'!D41</f>
        <v>6.9599999999999991</v>
      </c>
      <c r="G33" s="18">
        <f t="shared" si="1"/>
        <v>2094.96</v>
      </c>
      <c r="H33" s="11"/>
      <c r="N33" s="12"/>
      <c r="O33" s="12"/>
      <c r="P33" s="12"/>
      <c r="Q33" s="12"/>
      <c r="R33" s="12"/>
    </row>
    <row r="34" spans="1:18" x14ac:dyDescent="0.25">
      <c r="A34" s="13" t="s">
        <v>76</v>
      </c>
      <c r="B34" s="15" t="s">
        <v>58</v>
      </c>
      <c r="C34" s="15"/>
      <c r="D34" s="15" t="s">
        <v>77</v>
      </c>
      <c r="E34" s="16" t="s">
        <v>78</v>
      </c>
      <c r="F34" s="17">
        <f>'[1]парадонтологи 2017'!D46</f>
        <v>6.9599999999999991</v>
      </c>
      <c r="G34" s="18">
        <f t="shared" si="1"/>
        <v>2094.96</v>
      </c>
      <c r="H34" s="25"/>
      <c r="N34" s="12"/>
      <c r="O34" s="12"/>
      <c r="P34" s="12"/>
      <c r="Q34" s="12"/>
      <c r="R34" s="12"/>
    </row>
    <row r="35" spans="1:18" x14ac:dyDescent="0.25">
      <c r="A35" s="13" t="s">
        <v>79</v>
      </c>
      <c r="B35" s="15" t="s">
        <v>80</v>
      </c>
      <c r="C35" s="15"/>
      <c r="D35" s="15" t="s">
        <v>81</v>
      </c>
      <c r="E35" s="16" t="s">
        <v>82</v>
      </c>
      <c r="F35" s="17">
        <f>[1]пародонтоз!D8</f>
        <v>3.63</v>
      </c>
      <c r="G35" s="18">
        <f t="shared" si="1"/>
        <v>1092.6300000000001</v>
      </c>
      <c r="H35" s="11"/>
      <c r="N35" s="12"/>
      <c r="O35" s="12"/>
      <c r="P35" s="12"/>
      <c r="Q35" s="12"/>
      <c r="R35" s="12"/>
    </row>
    <row r="36" spans="1:18" ht="75" x14ac:dyDescent="0.25">
      <c r="A36" s="13" t="s">
        <v>83</v>
      </c>
      <c r="B36" s="26" t="s">
        <v>84</v>
      </c>
      <c r="C36" s="26"/>
      <c r="D36" s="15" t="s">
        <v>367</v>
      </c>
      <c r="E36" s="27" t="s">
        <v>85</v>
      </c>
      <c r="F36" s="17">
        <f>'[1]заб слиз полости рта (сопр)'!D9</f>
        <v>5.5900000000000007</v>
      </c>
      <c r="G36" s="18">
        <f t="shared" si="1"/>
        <v>1682.59</v>
      </c>
      <c r="H36" s="11"/>
      <c r="N36" s="12"/>
      <c r="O36" s="12"/>
      <c r="P36" s="12"/>
      <c r="Q36" s="12"/>
      <c r="R36" s="12"/>
    </row>
    <row r="37" spans="1:18" s="7" customFormat="1" x14ac:dyDescent="0.25">
      <c r="A37" s="13" t="s">
        <v>86</v>
      </c>
      <c r="B37" s="15" t="s">
        <v>87</v>
      </c>
      <c r="C37" s="15"/>
      <c r="D37" s="15" t="s">
        <v>88</v>
      </c>
      <c r="E37" s="27" t="s">
        <v>89</v>
      </c>
      <c r="F37" s="17">
        <f>'[1]удаление 2017'!D65</f>
        <v>2.0500000000000003</v>
      </c>
      <c r="G37" s="18">
        <f t="shared" si="1"/>
        <v>617.04999999999995</v>
      </c>
      <c r="H37" s="28"/>
      <c r="N37" s="29"/>
      <c r="O37" s="29"/>
      <c r="P37" s="29"/>
      <c r="Q37" s="29"/>
      <c r="R37" s="29"/>
    </row>
    <row r="38" spans="1:18" s="7" customFormat="1" x14ac:dyDescent="0.25">
      <c r="A38" s="13" t="s">
        <v>90</v>
      </c>
      <c r="B38" s="15" t="s">
        <v>91</v>
      </c>
      <c r="C38" s="15"/>
      <c r="D38" s="15" t="s">
        <v>92</v>
      </c>
      <c r="E38" s="27" t="s">
        <v>93</v>
      </c>
      <c r="F38" s="17">
        <f>'[1]удаление 2017'!D71</f>
        <v>1.9300000000000002</v>
      </c>
      <c r="G38" s="18">
        <f t="shared" si="1"/>
        <v>580.92999999999995</v>
      </c>
      <c r="H38" s="28"/>
      <c r="N38" s="29"/>
      <c r="O38" s="29"/>
      <c r="P38" s="29"/>
      <c r="Q38" s="29"/>
      <c r="R38" s="29"/>
    </row>
    <row r="39" spans="1:18" x14ac:dyDescent="0.25">
      <c r="A39" s="13" t="s">
        <v>94</v>
      </c>
      <c r="B39" s="15" t="s">
        <v>95</v>
      </c>
      <c r="C39" s="15"/>
      <c r="D39" s="15" t="s">
        <v>96</v>
      </c>
      <c r="E39" s="27" t="s">
        <v>97</v>
      </c>
      <c r="F39" s="17">
        <f>'[1]удаление 2017'!D78</f>
        <v>2.9000000000000004</v>
      </c>
      <c r="G39" s="18">
        <f t="shared" si="1"/>
        <v>872.9</v>
      </c>
      <c r="H39" s="11"/>
      <c r="N39" s="12"/>
      <c r="O39" s="12"/>
      <c r="P39" s="12"/>
      <c r="Q39" s="12"/>
      <c r="R39" s="12"/>
    </row>
    <row r="40" spans="1:18" x14ac:dyDescent="0.25">
      <c r="A40" s="13" t="s">
        <v>98</v>
      </c>
      <c r="B40" s="15" t="s">
        <v>99</v>
      </c>
      <c r="C40" s="15"/>
      <c r="D40" s="15" t="s">
        <v>100</v>
      </c>
      <c r="E40" s="27" t="s">
        <v>101</v>
      </c>
      <c r="F40" s="17">
        <f>'[1]удаление 2017'!D83</f>
        <v>4.05</v>
      </c>
      <c r="G40" s="18">
        <f t="shared" si="1"/>
        <v>1219.05</v>
      </c>
      <c r="H40" s="11"/>
      <c r="N40" s="12"/>
      <c r="O40" s="12"/>
      <c r="P40" s="12"/>
      <c r="Q40" s="12"/>
      <c r="R40" s="12"/>
    </row>
    <row r="41" spans="1:18" ht="30" x14ac:dyDescent="0.25">
      <c r="A41" s="13" t="s">
        <v>102</v>
      </c>
      <c r="B41" s="15" t="s">
        <v>103</v>
      </c>
      <c r="C41" s="15"/>
      <c r="D41" s="15" t="s">
        <v>104</v>
      </c>
      <c r="E41" s="16" t="s">
        <v>105</v>
      </c>
      <c r="F41" s="17">
        <f>'[1]удаление 2017'!D114</f>
        <v>2.15</v>
      </c>
      <c r="G41" s="18">
        <f t="shared" si="1"/>
        <v>647.15</v>
      </c>
      <c r="H41" s="11"/>
      <c r="N41" s="12"/>
      <c r="O41" s="12"/>
      <c r="P41" s="12"/>
      <c r="Q41" s="12"/>
      <c r="R41" s="12"/>
    </row>
    <row r="42" spans="1:18" x14ac:dyDescent="0.25">
      <c r="A42" s="13" t="s">
        <v>106</v>
      </c>
      <c r="B42" s="15" t="s">
        <v>107</v>
      </c>
      <c r="C42" s="15"/>
      <c r="D42" s="15" t="s">
        <v>108</v>
      </c>
      <c r="E42" s="30" t="s">
        <v>109</v>
      </c>
      <c r="F42" s="17">
        <f>'[1]удаление 2017'!D121</f>
        <v>1.4300000000000002</v>
      </c>
      <c r="G42" s="18">
        <f t="shared" si="1"/>
        <v>430.43</v>
      </c>
      <c r="H42" s="11"/>
      <c r="N42" s="12"/>
      <c r="O42" s="12"/>
      <c r="P42" s="12"/>
      <c r="Q42" s="12"/>
      <c r="R42" s="12"/>
    </row>
    <row r="43" spans="1:18" x14ac:dyDescent="0.25">
      <c r="A43" s="13" t="s">
        <v>110</v>
      </c>
      <c r="B43" s="31" t="s">
        <v>111</v>
      </c>
      <c r="C43" s="32"/>
      <c r="D43" s="15" t="s">
        <v>112</v>
      </c>
      <c r="E43" s="30" t="s">
        <v>113</v>
      </c>
      <c r="F43" s="17">
        <f>'[1]удаление 2017'!D165</f>
        <v>4.4800000000000004</v>
      </c>
      <c r="G43" s="18">
        <f t="shared" si="1"/>
        <v>1348.48</v>
      </c>
      <c r="H43" s="11"/>
      <c r="N43" s="12"/>
      <c r="O43" s="12"/>
      <c r="P43" s="12"/>
      <c r="Q43" s="12"/>
      <c r="R43" s="12"/>
    </row>
    <row r="44" spans="1:18" ht="45" x14ac:dyDescent="0.25">
      <c r="A44" s="13" t="s">
        <v>114</v>
      </c>
      <c r="B44" s="15" t="s">
        <v>115</v>
      </c>
      <c r="C44" s="15"/>
      <c r="D44" s="15" t="s">
        <v>116</v>
      </c>
      <c r="E44" s="16" t="s">
        <v>117</v>
      </c>
      <c r="F44" s="17">
        <f>'[1]удаление 2017'!D184</f>
        <v>2.33</v>
      </c>
      <c r="G44" s="18">
        <f t="shared" si="1"/>
        <v>701.33</v>
      </c>
      <c r="H44" s="11"/>
      <c r="N44" s="12"/>
      <c r="O44" s="12"/>
      <c r="P44" s="12"/>
      <c r="Q44" s="12"/>
      <c r="R44" s="12"/>
    </row>
    <row r="45" spans="1:18" ht="30" x14ac:dyDescent="0.25">
      <c r="A45" s="13" t="s">
        <v>118</v>
      </c>
      <c r="B45" s="31" t="s">
        <v>119</v>
      </c>
      <c r="C45" s="32"/>
      <c r="D45" s="15" t="s">
        <v>120</v>
      </c>
      <c r="E45" s="16" t="s">
        <v>121</v>
      </c>
      <c r="F45" s="17">
        <f>'[1]удаление 2017'!D191</f>
        <v>8.0500000000000007</v>
      </c>
      <c r="G45" s="18">
        <f t="shared" si="1"/>
        <v>2423.0500000000002</v>
      </c>
      <c r="H45" s="11"/>
      <c r="N45" s="12"/>
      <c r="O45" s="12"/>
      <c r="P45" s="12"/>
      <c r="Q45" s="12"/>
      <c r="R45" s="12"/>
    </row>
    <row r="46" spans="1:18" ht="30" x14ac:dyDescent="0.25">
      <c r="A46" s="13" t="s">
        <v>122</v>
      </c>
      <c r="B46" s="31" t="s">
        <v>119</v>
      </c>
      <c r="C46" s="32"/>
      <c r="D46" s="15" t="s">
        <v>123</v>
      </c>
      <c r="E46" s="16" t="s">
        <v>124</v>
      </c>
      <c r="F46" s="17">
        <f>'[1]удаление 2017'!D197</f>
        <v>2.36</v>
      </c>
      <c r="G46" s="18">
        <f t="shared" si="1"/>
        <v>710.36</v>
      </c>
      <c r="H46" s="11"/>
      <c r="N46" s="12"/>
      <c r="O46" s="12"/>
      <c r="P46" s="12"/>
      <c r="Q46" s="12"/>
      <c r="R46" s="12"/>
    </row>
    <row r="47" spans="1:18" x14ac:dyDescent="0.25">
      <c r="A47" s="13"/>
      <c r="B47" s="14"/>
      <c r="C47" s="14"/>
      <c r="D47" s="15"/>
      <c r="E47" s="16"/>
      <c r="F47" s="17"/>
      <c r="G47" s="18"/>
      <c r="H47" s="11"/>
      <c r="N47" s="12"/>
      <c r="O47" s="12"/>
      <c r="P47" s="12"/>
      <c r="Q47" s="12"/>
      <c r="R47" s="12"/>
    </row>
    <row r="48" spans="1:18" x14ac:dyDescent="0.25">
      <c r="A48" s="53" t="s">
        <v>125</v>
      </c>
      <c r="B48" s="54"/>
      <c r="C48" s="54"/>
      <c r="D48" s="54"/>
      <c r="E48" s="54"/>
      <c r="F48" s="54"/>
      <c r="G48" s="55"/>
      <c r="H48" s="11"/>
      <c r="N48" s="12"/>
      <c r="O48" s="12"/>
      <c r="P48" s="12"/>
      <c r="Q48" s="12"/>
      <c r="R48" s="12"/>
    </row>
    <row r="49" spans="1:18" ht="51" customHeight="1" x14ac:dyDescent="0.25">
      <c r="A49" s="13" t="s">
        <v>16</v>
      </c>
      <c r="B49" s="26" t="s">
        <v>126</v>
      </c>
      <c r="C49" s="26" t="s">
        <v>127</v>
      </c>
      <c r="D49" s="26"/>
      <c r="E49" s="30" t="s">
        <v>128</v>
      </c>
      <c r="F49" s="17">
        <f>0</f>
        <v>0</v>
      </c>
      <c r="G49" s="18">
        <f t="shared" ref="G49:G112" si="2">ROUND($H$13*F49,2)</f>
        <v>0</v>
      </c>
      <c r="H49" s="11"/>
      <c r="N49" s="12"/>
      <c r="O49" s="12"/>
      <c r="P49" s="12"/>
      <c r="Q49" s="12"/>
      <c r="R49" s="12"/>
    </row>
    <row r="50" spans="1:18" ht="45" x14ac:dyDescent="0.25">
      <c r="A50" s="13" t="s">
        <v>19</v>
      </c>
      <c r="B50" s="15" t="s">
        <v>129</v>
      </c>
      <c r="C50" s="15"/>
      <c r="D50" s="15" t="s">
        <v>130</v>
      </c>
      <c r="E50" s="16" t="s">
        <v>131</v>
      </c>
      <c r="F50" s="17">
        <f>'[1]кариес2017 новый'!D9+'[1]кариес2017 новый'!D14</f>
        <v>1.78</v>
      </c>
      <c r="G50" s="18">
        <f t="shared" si="2"/>
        <v>535.78</v>
      </c>
      <c r="H50" s="11"/>
      <c r="N50" s="12"/>
      <c r="O50" s="12"/>
      <c r="P50" s="12"/>
      <c r="Q50" s="12"/>
      <c r="R50" s="12"/>
    </row>
    <row r="51" spans="1:18" ht="30.75" customHeight="1" x14ac:dyDescent="0.25">
      <c r="A51" s="13" t="s">
        <v>22</v>
      </c>
      <c r="B51" s="15" t="s">
        <v>132</v>
      </c>
      <c r="C51" s="15"/>
      <c r="D51" s="15" t="s">
        <v>133</v>
      </c>
      <c r="E51" s="27" t="s">
        <v>134</v>
      </c>
      <c r="F51" s="17">
        <f>'[1]пульпит2017 новый'!D13</f>
        <v>5.2199999999999989</v>
      </c>
      <c r="G51" s="18">
        <f t="shared" si="2"/>
        <v>1571.22</v>
      </c>
      <c r="H51" s="11"/>
      <c r="N51" s="12"/>
      <c r="O51" s="12"/>
      <c r="P51" s="12"/>
      <c r="Q51" s="12"/>
      <c r="R51" s="12"/>
    </row>
    <row r="52" spans="1:18" ht="30" x14ac:dyDescent="0.25">
      <c r="A52" s="13" t="s">
        <v>25</v>
      </c>
      <c r="B52" s="15" t="s">
        <v>132</v>
      </c>
      <c r="C52" s="15" t="s">
        <v>135</v>
      </c>
      <c r="D52" s="15" t="s">
        <v>136</v>
      </c>
      <c r="E52" s="27" t="s">
        <v>137</v>
      </c>
      <c r="F52" s="17">
        <f>'[1]пульпит2017 новый'!D20</f>
        <v>1.56</v>
      </c>
      <c r="G52" s="18">
        <f t="shared" si="2"/>
        <v>469.56</v>
      </c>
      <c r="H52" s="11"/>
      <c r="N52" s="12"/>
      <c r="O52" s="12"/>
      <c r="P52" s="12"/>
      <c r="Q52" s="12"/>
      <c r="R52" s="12"/>
    </row>
    <row r="53" spans="1:18" ht="30" x14ac:dyDescent="0.25">
      <c r="A53" s="13" t="s">
        <v>28</v>
      </c>
      <c r="B53" s="15" t="s">
        <v>132</v>
      </c>
      <c r="C53" s="15" t="s">
        <v>135</v>
      </c>
      <c r="D53" s="15" t="s">
        <v>138</v>
      </c>
      <c r="E53" s="27" t="s">
        <v>139</v>
      </c>
      <c r="F53" s="17">
        <f>'[1]пульпит2017 новый'!D31</f>
        <v>4.26</v>
      </c>
      <c r="G53" s="18">
        <f t="shared" si="2"/>
        <v>1282.26</v>
      </c>
      <c r="H53" s="11"/>
      <c r="N53" s="12"/>
      <c r="O53" s="12"/>
      <c r="P53" s="12"/>
      <c r="Q53" s="12"/>
      <c r="R53" s="12"/>
    </row>
    <row r="54" spans="1:18" ht="30" x14ac:dyDescent="0.25">
      <c r="A54" s="13" t="s">
        <v>31</v>
      </c>
      <c r="B54" s="15" t="s">
        <v>132</v>
      </c>
      <c r="C54" s="15" t="s">
        <v>135</v>
      </c>
      <c r="D54" s="15" t="s">
        <v>140</v>
      </c>
      <c r="E54" s="27" t="s">
        <v>141</v>
      </c>
      <c r="F54" s="17">
        <f>'[1]пульпит2017 новый'!D41</f>
        <v>3.4899999999999998</v>
      </c>
      <c r="G54" s="18">
        <f t="shared" si="2"/>
        <v>1050.49</v>
      </c>
      <c r="H54" s="11"/>
      <c r="N54" s="12"/>
      <c r="O54" s="12"/>
      <c r="P54" s="12"/>
      <c r="Q54" s="12"/>
      <c r="R54" s="12"/>
    </row>
    <row r="55" spans="1:18" ht="30" x14ac:dyDescent="0.25">
      <c r="A55" s="13" t="s">
        <v>34</v>
      </c>
      <c r="B55" s="15" t="s">
        <v>132</v>
      </c>
      <c r="C55" s="15" t="s">
        <v>135</v>
      </c>
      <c r="D55" s="15" t="s">
        <v>142</v>
      </c>
      <c r="E55" s="27" t="s">
        <v>143</v>
      </c>
      <c r="F55" s="17">
        <f>'[1]пульпит2017 новый'!D49</f>
        <v>1.56</v>
      </c>
      <c r="G55" s="18">
        <f t="shared" si="2"/>
        <v>469.56</v>
      </c>
      <c r="H55" s="11"/>
      <c r="N55" s="12"/>
      <c r="O55" s="12"/>
      <c r="P55" s="12"/>
      <c r="Q55" s="12"/>
      <c r="R55" s="12"/>
    </row>
    <row r="56" spans="1:18" ht="30" x14ac:dyDescent="0.25">
      <c r="A56" s="13" t="s">
        <v>37</v>
      </c>
      <c r="B56" s="15" t="s">
        <v>132</v>
      </c>
      <c r="C56" s="15" t="s">
        <v>135</v>
      </c>
      <c r="D56" s="15" t="s">
        <v>144</v>
      </c>
      <c r="E56" s="27" t="s">
        <v>145</v>
      </c>
      <c r="F56" s="17">
        <f>'[1]пульпит2017 новый'!D60</f>
        <v>6.07</v>
      </c>
      <c r="G56" s="18">
        <f t="shared" si="2"/>
        <v>1827.07</v>
      </c>
      <c r="H56" s="11"/>
      <c r="N56" s="12"/>
      <c r="O56" s="12"/>
      <c r="P56" s="12"/>
      <c r="Q56" s="12"/>
      <c r="R56" s="12"/>
    </row>
    <row r="57" spans="1:18" ht="30" x14ac:dyDescent="0.25">
      <c r="A57" s="13" t="s">
        <v>40</v>
      </c>
      <c r="B57" s="15" t="s">
        <v>132</v>
      </c>
      <c r="C57" s="15" t="s">
        <v>135</v>
      </c>
      <c r="D57" s="15" t="s">
        <v>146</v>
      </c>
      <c r="E57" s="27" t="s">
        <v>147</v>
      </c>
      <c r="F57" s="17">
        <f>'[1]пульпит2017 новый'!D70</f>
        <v>5.7999999999999989</v>
      </c>
      <c r="G57" s="18">
        <f t="shared" si="2"/>
        <v>1745.8</v>
      </c>
      <c r="H57" s="11"/>
      <c r="N57" s="12"/>
      <c r="O57" s="12"/>
      <c r="P57" s="12"/>
      <c r="Q57" s="12"/>
      <c r="R57" s="12"/>
    </row>
    <row r="58" spans="1:18" ht="30" x14ac:dyDescent="0.25">
      <c r="A58" s="13" t="s">
        <v>43</v>
      </c>
      <c r="B58" s="15" t="s">
        <v>132</v>
      </c>
      <c r="C58" s="15" t="s">
        <v>135</v>
      </c>
      <c r="D58" s="15" t="s">
        <v>148</v>
      </c>
      <c r="E58" s="27" t="s">
        <v>149</v>
      </c>
      <c r="F58" s="17">
        <f>'[1]пульпит2017 новый'!D78</f>
        <v>2.4900000000000002</v>
      </c>
      <c r="G58" s="18">
        <f t="shared" si="2"/>
        <v>749.49</v>
      </c>
      <c r="H58" s="11"/>
      <c r="N58" s="12"/>
      <c r="O58" s="12"/>
      <c r="P58" s="12"/>
      <c r="Q58" s="12"/>
      <c r="R58" s="12"/>
    </row>
    <row r="59" spans="1:18" ht="30" x14ac:dyDescent="0.25">
      <c r="A59" s="13" t="s">
        <v>47</v>
      </c>
      <c r="B59" s="15" t="s">
        <v>132</v>
      </c>
      <c r="C59" s="15" t="s">
        <v>135</v>
      </c>
      <c r="D59" s="15" t="s">
        <v>150</v>
      </c>
      <c r="E59" s="27" t="s">
        <v>151</v>
      </c>
      <c r="F59" s="17">
        <f>'[1]пульпит2017 новый'!D89</f>
        <v>7.88</v>
      </c>
      <c r="G59" s="18">
        <f t="shared" si="2"/>
        <v>2371.88</v>
      </c>
      <c r="H59" s="11"/>
      <c r="N59" s="12"/>
      <c r="O59" s="12"/>
      <c r="P59" s="12"/>
      <c r="Q59" s="12"/>
      <c r="R59" s="12"/>
    </row>
    <row r="60" spans="1:18" ht="30" x14ac:dyDescent="0.25">
      <c r="A60" s="13" t="s">
        <v>50</v>
      </c>
      <c r="B60" s="15" t="s">
        <v>132</v>
      </c>
      <c r="C60" s="15" t="s">
        <v>135</v>
      </c>
      <c r="D60" s="15" t="s">
        <v>152</v>
      </c>
      <c r="E60" s="27" t="s">
        <v>153</v>
      </c>
      <c r="F60" s="17">
        <f>'[1]пульпит2017 новый'!D99</f>
        <v>8.11</v>
      </c>
      <c r="G60" s="18">
        <f t="shared" si="2"/>
        <v>2441.11</v>
      </c>
      <c r="H60" s="11"/>
      <c r="N60" s="12"/>
      <c r="O60" s="12"/>
      <c r="P60" s="12"/>
      <c r="Q60" s="12"/>
      <c r="R60" s="12"/>
    </row>
    <row r="61" spans="1:18" ht="45" x14ac:dyDescent="0.25">
      <c r="A61" s="13" t="s">
        <v>53</v>
      </c>
      <c r="B61" s="15" t="s">
        <v>132</v>
      </c>
      <c r="C61" s="15"/>
      <c r="D61" s="15" t="s">
        <v>154</v>
      </c>
      <c r="E61" s="16" t="s">
        <v>155</v>
      </c>
      <c r="F61" s="17">
        <f>'[1]пульпит2017 новый'!D135</f>
        <v>1.56</v>
      </c>
      <c r="G61" s="18">
        <f t="shared" si="2"/>
        <v>469.56</v>
      </c>
      <c r="H61" s="11"/>
      <c r="N61" s="12"/>
      <c r="O61" s="12"/>
      <c r="P61" s="12"/>
      <c r="Q61" s="12"/>
      <c r="R61" s="12"/>
    </row>
    <row r="62" spans="1:18" ht="45" x14ac:dyDescent="0.25">
      <c r="A62" s="13" t="s">
        <v>57</v>
      </c>
      <c r="B62" s="15" t="s">
        <v>132</v>
      </c>
      <c r="C62" s="15"/>
      <c r="D62" s="15" t="s">
        <v>156</v>
      </c>
      <c r="E62" s="16" t="s">
        <v>157</v>
      </c>
      <c r="F62" s="17">
        <f>'[1]пульпит2017 новый'!D143</f>
        <v>1.99</v>
      </c>
      <c r="G62" s="18">
        <f t="shared" si="2"/>
        <v>598.99</v>
      </c>
      <c r="H62" s="11"/>
      <c r="N62" s="12"/>
      <c r="O62" s="12"/>
      <c r="P62" s="12"/>
      <c r="Q62" s="12"/>
      <c r="R62" s="12"/>
    </row>
    <row r="63" spans="1:18" ht="45" x14ac:dyDescent="0.25">
      <c r="A63" s="13" t="s">
        <v>61</v>
      </c>
      <c r="B63" s="15" t="s">
        <v>132</v>
      </c>
      <c r="C63" s="15"/>
      <c r="D63" s="15" t="s">
        <v>158</v>
      </c>
      <c r="E63" s="16" t="s">
        <v>159</v>
      </c>
      <c r="F63" s="17">
        <f>'[1]пульпит2017 новый'!D149</f>
        <v>0.25</v>
      </c>
      <c r="G63" s="33">
        <f t="shared" si="2"/>
        <v>75.25</v>
      </c>
      <c r="H63" s="34"/>
      <c r="N63" s="12"/>
      <c r="O63" s="12"/>
      <c r="P63" s="12"/>
      <c r="Q63" s="12"/>
      <c r="R63" s="12"/>
    </row>
    <row r="64" spans="1:18" ht="30" x14ac:dyDescent="0.25">
      <c r="A64" s="13" t="s">
        <v>64</v>
      </c>
      <c r="B64" s="15" t="s">
        <v>132</v>
      </c>
      <c r="C64" s="15" t="s">
        <v>135</v>
      </c>
      <c r="D64" s="15" t="s">
        <v>160</v>
      </c>
      <c r="E64" s="27" t="s">
        <v>161</v>
      </c>
      <c r="F64" s="17">
        <f>'[1]пульпит2017 новый'!D107</f>
        <v>2.4900000000000002</v>
      </c>
      <c r="G64" s="18">
        <f t="shared" si="2"/>
        <v>749.49</v>
      </c>
      <c r="H64" s="11"/>
      <c r="N64" s="12"/>
      <c r="O64" s="12"/>
      <c r="P64" s="12"/>
      <c r="Q64" s="12"/>
      <c r="R64" s="12"/>
    </row>
    <row r="65" spans="1:18" ht="30" x14ac:dyDescent="0.25">
      <c r="A65" s="13" t="s">
        <v>67</v>
      </c>
      <c r="B65" s="15" t="s">
        <v>132</v>
      </c>
      <c r="C65" s="15" t="s">
        <v>135</v>
      </c>
      <c r="D65" s="15" t="s">
        <v>162</v>
      </c>
      <c r="E65" s="27" t="s">
        <v>163</v>
      </c>
      <c r="F65" s="17">
        <f>'[1]пульпит2017 новый'!D118</f>
        <v>9.69</v>
      </c>
      <c r="G65" s="18">
        <f t="shared" si="2"/>
        <v>2916.69</v>
      </c>
      <c r="H65" s="11"/>
      <c r="N65" s="12"/>
      <c r="O65" s="12"/>
      <c r="P65" s="12"/>
      <c r="Q65" s="12"/>
      <c r="R65" s="12"/>
    </row>
    <row r="66" spans="1:18" ht="30" x14ac:dyDescent="0.25">
      <c r="A66" s="13" t="s">
        <v>70</v>
      </c>
      <c r="B66" s="15" t="s">
        <v>132</v>
      </c>
      <c r="C66" s="15" t="s">
        <v>135</v>
      </c>
      <c r="D66" s="15" t="s">
        <v>164</v>
      </c>
      <c r="E66" s="27" t="s">
        <v>165</v>
      </c>
      <c r="F66" s="17">
        <f>'[1]пульпит2017 новый'!D128</f>
        <v>10.419999999999998</v>
      </c>
      <c r="G66" s="33">
        <f t="shared" si="2"/>
        <v>3136.42</v>
      </c>
      <c r="H66" s="11"/>
      <c r="N66" s="12"/>
      <c r="O66" s="12"/>
      <c r="P66" s="12"/>
      <c r="Q66" s="12"/>
      <c r="R66" s="12"/>
    </row>
    <row r="67" spans="1:18" ht="45" x14ac:dyDescent="0.25">
      <c r="A67" s="13" t="s">
        <v>73</v>
      </c>
      <c r="B67" s="15" t="s">
        <v>166</v>
      </c>
      <c r="C67" s="15"/>
      <c r="D67" s="15" t="s">
        <v>167</v>
      </c>
      <c r="E67" s="27" t="s">
        <v>168</v>
      </c>
      <c r="F67" s="17">
        <f>'[1]периодонтит острый 2017'!E8</f>
        <v>2.4900000000000002</v>
      </c>
      <c r="G67" s="18">
        <f t="shared" si="2"/>
        <v>749.49</v>
      </c>
      <c r="H67" s="11"/>
      <c r="N67" s="12"/>
      <c r="O67" s="12"/>
      <c r="P67" s="12"/>
      <c r="Q67" s="12"/>
      <c r="R67" s="12"/>
    </row>
    <row r="68" spans="1:18" ht="45" x14ac:dyDescent="0.25">
      <c r="A68" s="13" t="s">
        <v>76</v>
      </c>
      <c r="B68" s="15" t="s">
        <v>166</v>
      </c>
      <c r="C68" s="15"/>
      <c r="D68" s="15" t="s">
        <v>169</v>
      </c>
      <c r="E68" s="27" t="s">
        <v>170</v>
      </c>
      <c r="F68" s="17">
        <f>'[1]периодонтит острый 2017'!E15</f>
        <v>2.0300000000000002</v>
      </c>
      <c r="G68" s="18">
        <f t="shared" si="2"/>
        <v>611.03</v>
      </c>
      <c r="H68" s="11"/>
      <c r="N68" s="12"/>
      <c r="O68" s="12"/>
      <c r="P68" s="12"/>
      <c r="Q68" s="12"/>
      <c r="R68" s="12"/>
    </row>
    <row r="69" spans="1:18" ht="45" x14ac:dyDescent="0.25">
      <c r="A69" s="13" t="s">
        <v>79</v>
      </c>
      <c r="B69" s="15" t="s">
        <v>166</v>
      </c>
      <c r="C69" s="15"/>
      <c r="D69" s="15" t="s">
        <v>171</v>
      </c>
      <c r="E69" s="27" t="s">
        <v>172</v>
      </c>
      <c r="F69" s="17">
        <f>'[1]периодонтит острый 2017'!E24</f>
        <v>3.4899999999999998</v>
      </c>
      <c r="G69" s="18">
        <f t="shared" si="2"/>
        <v>1050.49</v>
      </c>
      <c r="H69" s="11"/>
      <c r="N69" s="12"/>
      <c r="O69" s="12"/>
      <c r="P69" s="12"/>
      <c r="Q69" s="12"/>
      <c r="R69" s="12"/>
    </row>
    <row r="70" spans="1:18" ht="45" x14ac:dyDescent="0.25">
      <c r="A70" s="13" t="s">
        <v>83</v>
      </c>
      <c r="B70" s="15" t="s">
        <v>166</v>
      </c>
      <c r="C70" s="15"/>
      <c r="D70" s="15" t="s">
        <v>173</v>
      </c>
      <c r="E70" s="27" t="s">
        <v>174</v>
      </c>
      <c r="F70" s="17">
        <f>'[1]периодонтит острый 2017'!E32</f>
        <v>3.8000000000000003</v>
      </c>
      <c r="G70" s="18">
        <f t="shared" si="2"/>
        <v>1143.8</v>
      </c>
      <c r="H70" s="11"/>
      <c r="N70" s="12"/>
      <c r="O70" s="12"/>
      <c r="P70" s="12"/>
      <c r="Q70" s="12"/>
      <c r="R70" s="12"/>
    </row>
    <row r="71" spans="1:18" ht="45" x14ac:dyDescent="0.25">
      <c r="A71" s="13" t="s">
        <v>86</v>
      </c>
      <c r="B71" s="15" t="s">
        <v>166</v>
      </c>
      <c r="C71" s="15"/>
      <c r="D71" s="15" t="s">
        <v>175</v>
      </c>
      <c r="E71" s="27" t="s">
        <v>176</v>
      </c>
      <c r="F71" s="17">
        <f>'[1]периодонтит острый 2017'!E39</f>
        <v>2.5300000000000002</v>
      </c>
      <c r="G71" s="18">
        <f t="shared" si="2"/>
        <v>761.53</v>
      </c>
      <c r="H71" s="11"/>
      <c r="N71" s="12"/>
      <c r="O71" s="12"/>
      <c r="P71" s="12"/>
      <c r="Q71" s="12"/>
      <c r="R71" s="12"/>
    </row>
    <row r="72" spans="1:18" ht="45" x14ac:dyDescent="0.25">
      <c r="A72" s="13" t="s">
        <v>90</v>
      </c>
      <c r="B72" s="15" t="s">
        <v>166</v>
      </c>
      <c r="C72" s="15"/>
      <c r="D72" s="15" t="s">
        <v>177</v>
      </c>
      <c r="E72" s="27" t="s">
        <v>178</v>
      </c>
      <c r="F72" s="17">
        <f>'[1]периодонтит острый 2017'!E48</f>
        <v>5.7999999999999989</v>
      </c>
      <c r="G72" s="18">
        <f t="shared" si="2"/>
        <v>1745.8</v>
      </c>
      <c r="H72" s="11"/>
      <c r="N72" s="12"/>
      <c r="O72" s="12"/>
      <c r="P72" s="12"/>
      <c r="Q72" s="12"/>
      <c r="R72" s="12"/>
    </row>
    <row r="73" spans="1:18" ht="45" x14ac:dyDescent="0.25">
      <c r="A73" s="13" t="s">
        <v>94</v>
      </c>
      <c r="B73" s="15" t="s">
        <v>166</v>
      </c>
      <c r="C73" s="15"/>
      <c r="D73" s="15" t="s">
        <v>179</v>
      </c>
      <c r="E73" s="27" t="s">
        <v>180</v>
      </c>
      <c r="F73" s="17">
        <f>'[1]периодонтит острый 2017'!E56</f>
        <v>5.1100000000000003</v>
      </c>
      <c r="G73" s="18">
        <f t="shared" si="2"/>
        <v>1538.11</v>
      </c>
      <c r="H73" s="11"/>
      <c r="N73" s="12"/>
      <c r="O73" s="12"/>
      <c r="P73" s="12"/>
      <c r="Q73" s="12"/>
      <c r="R73" s="12"/>
    </row>
    <row r="74" spans="1:18" ht="45" x14ac:dyDescent="0.25">
      <c r="A74" s="13" t="s">
        <v>98</v>
      </c>
      <c r="B74" s="15" t="s">
        <v>166</v>
      </c>
      <c r="C74" s="15"/>
      <c r="D74" s="15" t="s">
        <v>181</v>
      </c>
      <c r="E74" s="27" t="s">
        <v>182</v>
      </c>
      <c r="F74" s="17">
        <f>'[1]периодонтит острый 2017'!E63</f>
        <v>3.0300000000000002</v>
      </c>
      <c r="G74" s="18">
        <f t="shared" si="2"/>
        <v>912.03</v>
      </c>
      <c r="H74" s="11"/>
      <c r="N74" s="12"/>
      <c r="O74" s="12"/>
      <c r="P74" s="12"/>
      <c r="Q74" s="12"/>
      <c r="R74" s="12"/>
    </row>
    <row r="75" spans="1:18" ht="45" x14ac:dyDescent="0.25">
      <c r="A75" s="13" t="s">
        <v>102</v>
      </c>
      <c r="B75" s="15" t="s">
        <v>166</v>
      </c>
      <c r="C75" s="15"/>
      <c r="D75" s="15" t="s">
        <v>183</v>
      </c>
      <c r="E75" s="27" t="s">
        <v>184</v>
      </c>
      <c r="F75" s="17">
        <f>'[1]периодонтит острый 2017'!E72</f>
        <v>8.11</v>
      </c>
      <c r="G75" s="18">
        <f t="shared" si="2"/>
        <v>2441.11</v>
      </c>
      <c r="H75" s="11"/>
      <c r="N75" s="12"/>
      <c r="O75" s="12"/>
      <c r="P75" s="12"/>
      <c r="Q75" s="12"/>
      <c r="R75" s="12"/>
    </row>
    <row r="76" spans="1:18" ht="45" x14ac:dyDescent="0.25">
      <c r="A76" s="13" t="s">
        <v>106</v>
      </c>
      <c r="B76" s="15" t="s">
        <v>166</v>
      </c>
      <c r="C76" s="15"/>
      <c r="D76" s="15" t="s">
        <v>185</v>
      </c>
      <c r="E76" s="27" t="s">
        <v>186</v>
      </c>
      <c r="F76" s="17">
        <f>'[1]периодонтит острый 2017'!E80</f>
        <v>6.42</v>
      </c>
      <c r="G76" s="18">
        <f t="shared" si="2"/>
        <v>1932.42</v>
      </c>
      <c r="H76" s="11"/>
      <c r="N76" s="12"/>
      <c r="O76" s="12"/>
      <c r="P76" s="12"/>
      <c r="Q76" s="12"/>
      <c r="R76" s="12"/>
    </row>
    <row r="77" spans="1:18" ht="45" x14ac:dyDescent="0.25">
      <c r="A77" s="13" t="s">
        <v>110</v>
      </c>
      <c r="B77" s="15" t="s">
        <v>166</v>
      </c>
      <c r="C77" s="15"/>
      <c r="D77" s="15" t="s">
        <v>187</v>
      </c>
      <c r="E77" s="27" t="s">
        <v>188</v>
      </c>
      <c r="F77" s="17">
        <f>'[1]периодонтит острый 2017'!E87</f>
        <v>3.5300000000000002</v>
      </c>
      <c r="G77" s="18">
        <f t="shared" si="2"/>
        <v>1062.53</v>
      </c>
      <c r="H77" s="11"/>
      <c r="N77" s="12"/>
      <c r="O77" s="12"/>
      <c r="P77" s="12"/>
      <c r="Q77" s="12"/>
      <c r="R77" s="12"/>
    </row>
    <row r="78" spans="1:18" ht="45" x14ac:dyDescent="0.25">
      <c r="A78" s="13" t="s">
        <v>114</v>
      </c>
      <c r="B78" s="15" t="s">
        <v>166</v>
      </c>
      <c r="C78" s="15"/>
      <c r="D78" s="15" t="s">
        <v>189</v>
      </c>
      <c r="E78" s="27" t="s">
        <v>190</v>
      </c>
      <c r="F78" s="17">
        <f>'[1]периодонтит острый 2017'!E96</f>
        <v>10.419999999999998</v>
      </c>
      <c r="G78" s="18">
        <f t="shared" si="2"/>
        <v>3136.42</v>
      </c>
      <c r="H78" s="11"/>
      <c r="N78" s="12"/>
      <c r="O78" s="12"/>
      <c r="P78" s="12"/>
      <c r="Q78" s="12"/>
      <c r="R78" s="12"/>
    </row>
    <row r="79" spans="1:18" ht="45" x14ac:dyDescent="0.25">
      <c r="A79" s="13" t="s">
        <v>118</v>
      </c>
      <c r="B79" s="15" t="s">
        <v>191</v>
      </c>
      <c r="C79" s="15"/>
      <c r="D79" s="15" t="s">
        <v>192</v>
      </c>
      <c r="E79" s="27" t="s">
        <v>193</v>
      </c>
      <c r="F79" s="17">
        <f>'[1]периодонтит хронич 2017'!E10</f>
        <v>5.2</v>
      </c>
      <c r="G79" s="18">
        <f t="shared" si="2"/>
        <v>1565.2</v>
      </c>
      <c r="H79" s="35"/>
      <c r="N79" s="12"/>
      <c r="O79" s="12"/>
      <c r="P79" s="12"/>
      <c r="Q79" s="12"/>
      <c r="R79" s="12"/>
    </row>
    <row r="80" spans="1:18" ht="45" x14ac:dyDescent="0.25">
      <c r="A80" s="13" t="s">
        <v>122</v>
      </c>
      <c r="B80" s="15" t="s">
        <v>191</v>
      </c>
      <c r="C80" s="15"/>
      <c r="D80" s="15" t="s">
        <v>194</v>
      </c>
      <c r="E80" s="27" t="s">
        <v>195</v>
      </c>
      <c r="F80" s="17">
        <f>'[1]периодонтит хронич 2017'!E17</f>
        <v>0.75</v>
      </c>
      <c r="G80" s="18">
        <f t="shared" si="2"/>
        <v>225.75</v>
      </c>
      <c r="H80" s="11"/>
      <c r="N80" s="12"/>
      <c r="O80" s="12"/>
      <c r="P80" s="12"/>
      <c r="Q80" s="12"/>
      <c r="R80" s="12"/>
    </row>
    <row r="81" spans="1:18" ht="45" x14ac:dyDescent="0.25">
      <c r="A81" s="13" t="s">
        <v>196</v>
      </c>
      <c r="B81" s="15" t="s">
        <v>191</v>
      </c>
      <c r="C81" s="15"/>
      <c r="D81" s="15" t="s">
        <v>197</v>
      </c>
      <c r="E81" s="27" t="s">
        <v>198</v>
      </c>
      <c r="F81" s="17">
        <f>'[1]периодонтит хронич 2017'!E26</f>
        <v>3.4899999999999998</v>
      </c>
      <c r="G81" s="18">
        <f t="shared" si="2"/>
        <v>1050.49</v>
      </c>
      <c r="H81" s="11"/>
      <c r="N81" s="12"/>
      <c r="O81" s="12"/>
      <c r="P81" s="12"/>
      <c r="Q81" s="12"/>
      <c r="R81" s="12"/>
    </row>
    <row r="82" spans="1:18" ht="45" x14ac:dyDescent="0.25">
      <c r="A82" s="13" t="s">
        <v>199</v>
      </c>
      <c r="B82" s="15" t="s">
        <v>191</v>
      </c>
      <c r="C82" s="15"/>
      <c r="D82" s="15" t="s">
        <v>200</v>
      </c>
      <c r="E82" s="27" t="s">
        <v>201</v>
      </c>
      <c r="F82" s="17">
        <f>'[1]периодонтит хронич 2017'!E37</f>
        <v>7.0100000000000007</v>
      </c>
      <c r="G82" s="33">
        <f t="shared" si="2"/>
        <v>2110.0100000000002</v>
      </c>
      <c r="H82" s="11"/>
      <c r="N82" s="12"/>
      <c r="O82" s="12"/>
      <c r="P82" s="12"/>
      <c r="Q82" s="12"/>
      <c r="R82" s="12"/>
    </row>
    <row r="83" spans="1:18" ht="45" x14ac:dyDescent="0.25">
      <c r="A83" s="13" t="s">
        <v>202</v>
      </c>
      <c r="B83" s="15" t="s">
        <v>191</v>
      </c>
      <c r="C83" s="15"/>
      <c r="D83" s="15" t="s">
        <v>203</v>
      </c>
      <c r="E83" s="27" t="s">
        <v>204</v>
      </c>
      <c r="F83" s="17">
        <f>'[1]периодонтит хронич 2017'!E44</f>
        <v>1.25</v>
      </c>
      <c r="G83" s="18">
        <f t="shared" si="2"/>
        <v>376.25</v>
      </c>
      <c r="H83" s="11"/>
      <c r="N83" s="12"/>
      <c r="O83" s="12"/>
      <c r="P83" s="12"/>
      <c r="Q83" s="12"/>
      <c r="R83" s="12"/>
    </row>
    <row r="84" spans="1:18" ht="45" x14ac:dyDescent="0.25">
      <c r="A84" s="13" t="s">
        <v>205</v>
      </c>
      <c r="B84" s="15" t="s">
        <v>191</v>
      </c>
      <c r="C84" s="15"/>
      <c r="D84" s="15" t="s">
        <v>206</v>
      </c>
      <c r="E84" s="27" t="s">
        <v>207</v>
      </c>
      <c r="F84" s="17">
        <f>'[1]периодонтит хронич 2017'!E53</f>
        <v>5.7999999999999989</v>
      </c>
      <c r="G84" s="33">
        <f t="shared" si="2"/>
        <v>1745.8</v>
      </c>
      <c r="H84" s="11"/>
      <c r="N84" s="12"/>
      <c r="O84" s="12"/>
      <c r="P84" s="12"/>
      <c r="Q84" s="12"/>
      <c r="R84" s="12"/>
    </row>
    <row r="85" spans="1:18" ht="45" x14ac:dyDescent="0.25">
      <c r="A85" s="13" t="s">
        <v>208</v>
      </c>
      <c r="B85" s="15" t="s">
        <v>191</v>
      </c>
      <c r="C85" s="15"/>
      <c r="D85" s="15" t="s">
        <v>209</v>
      </c>
      <c r="E85" s="27" t="s">
        <v>210</v>
      </c>
      <c r="F85" s="17">
        <f>'[1]периодонтит хронич 2017'!E64</f>
        <v>8.82</v>
      </c>
      <c r="G85" s="18">
        <f t="shared" si="2"/>
        <v>2654.82</v>
      </c>
      <c r="H85" s="11"/>
      <c r="N85" s="12"/>
      <c r="O85" s="12"/>
      <c r="P85" s="12"/>
      <c r="Q85" s="12"/>
      <c r="R85" s="12"/>
    </row>
    <row r="86" spans="1:18" ht="45" x14ac:dyDescent="0.25">
      <c r="A86" s="13" t="s">
        <v>211</v>
      </c>
      <c r="B86" s="15" t="s">
        <v>191</v>
      </c>
      <c r="C86" s="15"/>
      <c r="D86" s="15" t="s">
        <v>212</v>
      </c>
      <c r="E86" s="27" t="s">
        <v>213</v>
      </c>
      <c r="F86" s="17">
        <f>'[1]периодонтит хронич 2017'!E71</f>
        <v>1.75</v>
      </c>
      <c r="G86" s="18">
        <f t="shared" si="2"/>
        <v>526.75</v>
      </c>
      <c r="H86" s="11"/>
      <c r="N86" s="12"/>
      <c r="O86" s="12"/>
      <c r="P86" s="12"/>
      <c r="Q86" s="12"/>
      <c r="R86" s="12"/>
    </row>
    <row r="87" spans="1:18" ht="45" x14ac:dyDescent="0.25">
      <c r="A87" s="13" t="s">
        <v>214</v>
      </c>
      <c r="B87" s="15" t="s">
        <v>191</v>
      </c>
      <c r="C87" s="15"/>
      <c r="D87" s="15" t="s">
        <v>215</v>
      </c>
      <c r="E87" s="27" t="s">
        <v>216</v>
      </c>
      <c r="F87" s="17">
        <f>'[1]периодонтит хронич 2017'!E80</f>
        <v>8.11</v>
      </c>
      <c r="G87" s="33">
        <f t="shared" si="2"/>
        <v>2441.11</v>
      </c>
      <c r="H87" s="11"/>
      <c r="N87" s="12"/>
      <c r="O87" s="12"/>
      <c r="P87" s="12"/>
      <c r="Q87" s="12"/>
      <c r="R87" s="12"/>
    </row>
    <row r="88" spans="1:18" ht="60" x14ac:dyDescent="0.25">
      <c r="A88" s="13" t="s">
        <v>217</v>
      </c>
      <c r="B88" s="15" t="s">
        <v>191</v>
      </c>
      <c r="C88" s="15" t="s">
        <v>218</v>
      </c>
      <c r="D88" s="15" t="s">
        <v>219</v>
      </c>
      <c r="E88" s="27" t="s">
        <v>220</v>
      </c>
      <c r="F88" s="17">
        <f>'[1]периодонтит распломб к 2017 '!E11</f>
        <v>7.97</v>
      </c>
      <c r="G88" s="18">
        <f t="shared" si="2"/>
        <v>2398.9699999999998</v>
      </c>
      <c r="H88" s="11"/>
      <c r="N88" s="12"/>
      <c r="O88" s="12"/>
      <c r="P88" s="12"/>
      <c r="Q88" s="12"/>
      <c r="R88" s="12"/>
    </row>
    <row r="89" spans="1:18" ht="60" x14ac:dyDescent="0.25">
      <c r="A89" s="13" t="s">
        <v>221</v>
      </c>
      <c r="B89" s="15" t="s">
        <v>191</v>
      </c>
      <c r="C89" s="15" t="s">
        <v>218</v>
      </c>
      <c r="D89" s="15" t="s">
        <v>222</v>
      </c>
      <c r="E89" s="27" t="s">
        <v>223</v>
      </c>
      <c r="F89" s="17">
        <f>'[1]периодонтит распломб к 2017 '!E21</f>
        <v>2.2800000000000002</v>
      </c>
      <c r="G89" s="18">
        <f t="shared" si="2"/>
        <v>686.28</v>
      </c>
      <c r="H89" s="11"/>
      <c r="N89" s="12"/>
      <c r="O89" s="12"/>
      <c r="P89" s="12"/>
      <c r="Q89" s="12"/>
      <c r="R89" s="12"/>
    </row>
    <row r="90" spans="1:18" ht="60" x14ac:dyDescent="0.25">
      <c r="A90" s="13" t="s">
        <v>224</v>
      </c>
      <c r="B90" s="15" t="s">
        <v>191</v>
      </c>
      <c r="C90" s="15" t="s">
        <v>218</v>
      </c>
      <c r="D90" s="15" t="s">
        <v>225</v>
      </c>
      <c r="E90" s="27" t="s">
        <v>226</v>
      </c>
      <c r="F90" s="17">
        <f>'[1]периодонтит распломб к 2017 '!E30</f>
        <v>5.0199999999999996</v>
      </c>
      <c r="G90" s="18">
        <f t="shared" si="2"/>
        <v>1511.02</v>
      </c>
      <c r="H90" s="11"/>
      <c r="N90" s="12"/>
      <c r="O90" s="12"/>
      <c r="P90" s="12"/>
      <c r="Q90" s="12"/>
      <c r="R90" s="12"/>
    </row>
    <row r="91" spans="1:18" ht="60" x14ac:dyDescent="0.25">
      <c r="A91" s="13" t="s">
        <v>227</v>
      </c>
      <c r="B91" s="15" t="s">
        <v>191</v>
      </c>
      <c r="C91" s="15" t="s">
        <v>218</v>
      </c>
      <c r="D91" s="15" t="s">
        <v>228</v>
      </c>
      <c r="E91" s="27" t="s">
        <v>229</v>
      </c>
      <c r="F91" s="17">
        <f>'[1]периодонтит распломб к 2017 '!E35</f>
        <v>0.25</v>
      </c>
      <c r="G91" s="18">
        <f t="shared" si="2"/>
        <v>75.25</v>
      </c>
      <c r="H91" s="11"/>
      <c r="N91" s="12"/>
      <c r="O91" s="12"/>
      <c r="P91" s="12"/>
      <c r="Q91" s="12"/>
      <c r="R91" s="12"/>
    </row>
    <row r="92" spans="1:18" ht="60" x14ac:dyDescent="0.25">
      <c r="A92" s="13" t="s">
        <v>230</v>
      </c>
      <c r="B92" s="15" t="s">
        <v>191</v>
      </c>
      <c r="C92" s="15" t="s">
        <v>218</v>
      </c>
      <c r="D92" s="15" t="s">
        <v>231</v>
      </c>
      <c r="E92" s="27" t="s">
        <v>232</v>
      </c>
      <c r="F92" s="17">
        <f>'[1]периодонтит распломб к 2017 '!E46</f>
        <v>12.549999999999999</v>
      </c>
      <c r="G92" s="18">
        <f t="shared" si="2"/>
        <v>3777.55</v>
      </c>
      <c r="H92" s="11"/>
      <c r="N92" s="12"/>
      <c r="O92" s="12"/>
      <c r="P92" s="12"/>
      <c r="Q92" s="12"/>
      <c r="R92" s="12"/>
    </row>
    <row r="93" spans="1:18" ht="60" x14ac:dyDescent="0.25">
      <c r="A93" s="13" t="s">
        <v>233</v>
      </c>
      <c r="B93" s="15" t="s">
        <v>191</v>
      </c>
      <c r="C93" s="15" t="s">
        <v>218</v>
      </c>
      <c r="D93" s="15" t="s">
        <v>234</v>
      </c>
      <c r="E93" s="27" t="s">
        <v>235</v>
      </c>
      <c r="F93" s="17">
        <f>'[1]периодонтит распломб к 2017 '!E56</f>
        <v>2.7800000000000002</v>
      </c>
      <c r="G93" s="18">
        <f t="shared" si="2"/>
        <v>836.78</v>
      </c>
      <c r="H93" s="11"/>
      <c r="N93" s="12"/>
      <c r="O93" s="12"/>
      <c r="P93" s="12"/>
      <c r="Q93" s="12"/>
      <c r="R93" s="12"/>
    </row>
    <row r="94" spans="1:18" ht="60" x14ac:dyDescent="0.25">
      <c r="A94" s="13" t="s">
        <v>236</v>
      </c>
      <c r="B94" s="15" t="s">
        <v>191</v>
      </c>
      <c r="C94" s="15" t="s">
        <v>218</v>
      </c>
      <c r="D94" s="15" t="s">
        <v>237</v>
      </c>
      <c r="E94" s="27" t="s">
        <v>238</v>
      </c>
      <c r="F94" s="17">
        <f>'[1]периодонтит распломб к 2017 '!E65</f>
        <v>7.3299999999999992</v>
      </c>
      <c r="G94" s="18">
        <f t="shared" si="2"/>
        <v>2206.33</v>
      </c>
      <c r="H94" s="11"/>
      <c r="N94" s="12"/>
      <c r="O94" s="12"/>
      <c r="P94" s="12"/>
      <c r="Q94" s="12"/>
      <c r="R94" s="12"/>
    </row>
    <row r="95" spans="1:18" ht="60" x14ac:dyDescent="0.25">
      <c r="A95" s="13" t="s">
        <v>239</v>
      </c>
      <c r="B95" s="15" t="s">
        <v>191</v>
      </c>
      <c r="C95" s="15" t="s">
        <v>218</v>
      </c>
      <c r="D95" s="15" t="s">
        <v>240</v>
      </c>
      <c r="E95" s="27" t="s">
        <v>241</v>
      </c>
      <c r="F95" s="17">
        <f>'[1]периодонтит распломб к 2017 '!E70</f>
        <v>0.25</v>
      </c>
      <c r="G95" s="18">
        <f t="shared" si="2"/>
        <v>75.25</v>
      </c>
      <c r="H95" s="11"/>
      <c r="N95" s="12"/>
      <c r="O95" s="12"/>
      <c r="P95" s="12"/>
      <c r="Q95" s="12"/>
      <c r="R95" s="12"/>
    </row>
    <row r="96" spans="1:18" ht="60" x14ac:dyDescent="0.25">
      <c r="A96" s="13" t="s">
        <v>242</v>
      </c>
      <c r="B96" s="15" t="s">
        <v>191</v>
      </c>
      <c r="C96" s="15" t="s">
        <v>218</v>
      </c>
      <c r="D96" s="15" t="s">
        <v>243</v>
      </c>
      <c r="E96" s="27" t="s">
        <v>244</v>
      </c>
      <c r="F96" s="17">
        <f>'[1]периодонтит распломб к 2017 '!E81</f>
        <v>17.13</v>
      </c>
      <c r="G96" s="18">
        <f t="shared" si="2"/>
        <v>5156.13</v>
      </c>
      <c r="H96" s="11"/>
      <c r="N96" s="12"/>
      <c r="O96" s="12"/>
      <c r="P96" s="12"/>
      <c r="Q96" s="12"/>
      <c r="R96" s="12"/>
    </row>
    <row r="97" spans="1:18" ht="60" x14ac:dyDescent="0.25">
      <c r="A97" s="13" t="s">
        <v>245</v>
      </c>
      <c r="B97" s="15" t="s">
        <v>191</v>
      </c>
      <c r="C97" s="15" t="s">
        <v>218</v>
      </c>
      <c r="D97" s="15" t="s">
        <v>246</v>
      </c>
      <c r="E97" s="27" t="s">
        <v>247</v>
      </c>
      <c r="F97" s="17">
        <f>'[1]периодонтит распломб к 2017 '!E91</f>
        <v>3.2800000000000002</v>
      </c>
      <c r="G97" s="18">
        <f t="shared" si="2"/>
        <v>987.28</v>
      </c>
      <c r="H97" s="11"/>
      <c r="N97" s="12"/>
      <c r="O97" s="12"/>
      <c r="P97" s="12"/>
      <c r="Q97" s="12"/>
      <c r="R97" s="12"/>
    </row>
    <row r="98" spans="1:18" ht="60" x14ac:dyDescent="0.25">
      <c r="A98" s="13" t="s">
        <v>248</v>
      </c>
      <c r="B98" s="15" t="s">
        <v>191</v>
      </c>
      <c r="C98" s="15" t="s">
        <v>218</v>
      </c>
      <c r="D98" s="15" t="s">
        <v>249</v>
      </c>
      <c r="E98" s="27" t="s">
        <v>250</v>
      </c>
      <c r="F98" s="17">
        <f>'[1]периодонтит распломб к 2017 '!E100</f>
        <v>9.6399999999999988</v>
      </c>
      <c r="G98" s="18">
        <f t="shared" si="2"/>
        <v>2901.64</v>
      </c>
      <c r="H98" s="11"/>
      <c r="N98" s="12"/>
      <c r="O98" s="12"/>
      <c r="P98" s="12"/>
      <c r="Q98" s="12"/>
      <c r="R98" s="12"/>
    </row>
    <row r="99" spans="1:18" ht="60" x14ac:dyDescent="0.25">
      <c r="A99" s="13" t="s">
        <v>251</v>
      </c>
      <c r="B99" s="15" t="s">
        <v>191</v>
      </c>
      <c r="C99" s="15" t="s">
        <v>218</v>
      </c>
      <c r="D99" s="15" t="s">
        <v>252</v>
      </c>
      <c r="E99" s="27" t="s">
        <v>253</v>
      </c>
      <c r="F99" s="17">
        <f>'[1]периодонтит распломб к 2017 '!E105</f>
        <v>0.25</v>
      </c>
      <c r="G99" s="18">
        <f t="shared" si="2"/>
        <v>75.25</v>
      </c>
      <c r="H99" s="11"/>
      <c r="N99" s="12"/>
      <c r="O99" s="12"/>
      <c r="P99" s="12"/>
      <c r="Q99" s="12"/>
      <c r="R99" s="12"/>
    </row>
    <row r="100" spans="1:18" ht="60" x14ac:dyDescent="0.25">
      <c r="A100" s="13" t="s">
        <v>254</v>
      </c>
      <c r="B100" s="15" t="s">
        <v>191</v>
      </c>
      <c r="C100" s="15" t="s">
        <v>218</v>
      </c>
      <c r="D100" s="15" t="s">
        <v>255</v>
      </c>
      <c r="E100" s="27" t="s">
        <v>256</v>
      </c>
      <c r="F100" s="17">
        <f>'[1]периодонтит распломб к 2017 '!E116</f>
        <v>21.71</v>
      </c>
      <c r="G100" s="18">
        <f t="shared" si="2"/>
        <v>6534.71</v>
      </c>
      <c r="H100" s="11"/>
      <c r="N100" s="12"/>
      <c r="O100" s="12"/>
      <c r="P100" s="12"/>
      <c r="Q100" s="12"/>
      <c r="R100" s="12"/>
    </row>
    <row r="101" spans="1:18" ht="60" x14ac:dyDescent="0.25">
      <c r="A101" s="13" t="s">
        <v>257</v>
      </c>
      <c r="B101" s="15" t="s">
        <v>191</v>
      </c>
      <c r="C101" s="15" t="s">
        <v>218</v>
      </c>
      <c r="D101" s="15" t="s">
        <v>258</v>
      </c>
      <c r="E101" s="27" t="s">
        <v>259</v>
      </c>
      <c r="F101" s="17">
        <f>'[1]периодонтит распломб к 2017 '!E126</f>
        <v>3.7800000000000002</v>
      </c>
      <c r="G101" s="18">
        <f t="shared" si="2"/>
        <v>1137.78</v>
      </c>
      <c r="H101" s="11"/>
      <c r="N101" s="12"/>
      <c r="O101" s="12"/>
      <c r="P101" s="12"/>
      <c r="Q101" s="12"/>
      <c r="R101" s="12"/>
    </row>
    <row r="102" spans="1:18" ht="66" customHeight="1" x14ac:dyDescent="0.25">
      <c r="A102" s="13" t="s">
        <v>260</v>
      </c>
      <c r="B102" s="15" t="s">
        <v>191</v>
      </c>
      <c r="C102" s="15" t="s">
        <v>218</v>
      </c>
      <c r="D102" s="15" t="s">
        <v>261</v>
      </c>
      <c r="E102" s="27" t="s">
        <v>262</v>
      </c>
      <c r="F102" s="17">
        <f>'[1]периодонтит распломб к 2017 '!E135</f>
        <v>11.949999999999998</v>
      </c>
      <c r="G102" s="18">
        <f t="shared" si="2"/>
        <v>3596.95</v>
      </c>
      <c r="H102" s="11"/>
      <c r="N102" s="12"/>
      <c r="O102" s="12"/>
      <c r="P102" s="12"/>
      <c r="Q102" s="12"/>
      <c r="R102" s="12"/>
    </row>
    <row r="103" spans="1:18" ht="60" x14ac:dyDescent="0.25">
      <c r="A103" s="13" t="s">
        <v>263</v>
      </c>
      <c r="B103" s="15" t="s">
        <v>191</v>
      </c>
      <c r="C103" s="15" t="s">
        <v>218</v>
      </c>
      <c r="D103" s="15" t="s">
        <v>264</v>
      </c>
      <c r="E103" s="27" t="s">
        <v>265</v>
      </c>
      <c r="F103" s="17">
        <f>'[1]периодонтит распломб к 2017 '!E140</f>
        <v>0.25</v>
      </c>
      <c r="G103" s="18">
        <f t="shared" si="2"/>
        <v>75.25</v>
      </c>
      <c r="H103" s="11"/>
      <c r="N103" s="12"/>
      <c r="O103" s="12"/>
      <c r="P103" s="12"/>
      <c r="Q103" s="12"/>
      <c r="R103" s="12"/>
    </row>
    <row r="104" spans="1:18" ht="60" x14ac:dyDescent="0.25">
      <c r="A104" s="13" t="s">
        <v>266</v>
      </c>
      <c r="B104" s="14"/>
      <c r="C104" s="14" t="s">
        <v>267</v>
      </c>
      <c r="D104" s="21" t="s">
        <v>268</v>
      </c>
      <c r="E104" s="22" t="s">
        <v>269</v>
      </c>
      <c r="F104" s="17">
        <v>1.25</v>
      </c>
      <c r="G104" s="18">
        <f t="shared" si="2"/>
        <v>376.25</v>
      </c>
      <c r="H104" s="11"/>
      <c r="N104" s="12"/>
      <c r="O104" s="12"/>
      <c r="P104" s="12"/>
      <c r="Q104" s="12"/>
      <c r="R104" s="12"/>
    </row>
    <row r="105" spans="1:18" ht="60" x14ac:dyDescent="0.25">
      <c r="A105" s="13" t="s">
        <v>270</v>
      </c>
      <c r="B105" s="14"/>
      <c r="C105" s="14" t="s">
        <v>267</v>
      </c>
      <c r="D105" s="21" t="s">
        <v>271</v>
      </c>
      <c r="E105" s="22" t="s">
        <v>272</v>
      </c>
      <c r="F105" s="17">
        <v>1.95</v>
      </c>
      <c r="G105" s="18">
        <f t="shared" si="2"/>
        <v>586.95000000000005</v>
      </c>
      <c r="H105" s="11"/>
      <c r="N105" s="12"/>
      <c r="O105" s="12"/>
      <c r="P105" s="12"/>
      <c r="Q105" s="12"/>
      <c r="R105" s="12"/>
    </row>
    <row r="106" spans="1:18" ht="80.25" customHeight="1" x14ac:dyDescent="0.25">
      <c r="A106" s="13" t="s">
        <v>273</v>
      </c>
      <c r="B106" s="14"/>
      <c r="C106" s="14" t="s">
        <v>267</v>
      </c>
      <c r="D106" s="21" t="s">
        <v>274</v>
      </c>
      <c r="E106" s="22" t="s">
        <v>275</v>
      </c>
      <c r="F106" s="17">
        <v>1.85</v>
      </c>
      <c r="G106" s="18">
        <f t="shared" si="2"/>
        <v>556.85</v>
      </c>
      <c r="H106" s="11"/>
      <c r="N106" s="12"/>
      <c r="O106" s="12"/>
      <c r="P106" s="12"/>
      <c r="Q106" s="12"/>
      <c r="R106" s="12"/>
    </row>
    <row r="107" spans="1:18" ht="75" x14ac:dyDescent="0.25">
      <c r="A107" s="13" t="s">
        <v>276</v>
      </c>
      <c r="B107" s="14"/>
      <c r="C107" s="14" t="s">
        <v>267</v>
      </c>
      <c r="D107" s="21" t="s">
        <v>277</v>
      </c>
      <c r="E107" s="22" t="s">
        <v>278</v>
      </c>
      <c r="F107" s="17">
        <v>2.5</v>
      </c>
      <c r="G107" s="18">
        <f t="shared" si="2"/>
        <v>752.5</v>
      </c>
      <c r="H107" s="25"/>
      <c r="N107" s="12"/>
      <c r="O107" s="12"/>
      <c r="P107" s="12"/>
      <c r="Q107" s="12"/>
      <c r="R107" s="12"/>
    </row>
    <row r="108" spans="1:18" ht="45" x14ac:dyDescent="0.25">
      <c r="A108" s="13" t="s">
        <v>279</v>
      </c>
      <c r="B108" s="14"/>
      <c r="C108" s="14" t="s">
        <v>267</v>
      </c>
      <c r="D108" s="21" t="s">
        <v>280</v>
      </c>
      <c r="E108" s="22" t="s">
        <v>281</v>
      </c>
      <c r="F108" s="17">
        <v>2.4500000000000002</v>
      </c>
      <c r="G108" s="18">
        <f t="shared" si="2"/>
        <v>737.45</v>
      </c>
      <c r="H108" s="11"/>
      <c r="N108" s="12"/>
      <c r="O108" s="12"/>
      <c r="P108" s="12"/>
      <c r="Q108" s="12"/>
      <c r="R108" s="12"/>
    </row>
    <row r="109" spans="1:18" ht="60" x14ac:dyDescent="0.25">
      <c r="A109" s="13" t="s">
        <v>282</v>
      </c>
      <c r="B109" s="14"/>
      <c r="C109" s="14" t="s">
        <v>267</v>
      </c>
      <c r="D109" s="21" t="s">
        <v>283</v>
      </c>
      <c r="E109" s="22" t="s">
        <v>284</v>
      </c>
      <c r="F109" s="17">
        <v>3.25</v>
      </c>
      <c r="G109" s="18">
        <f t="shared" si="2"/>
        <v>978.25</v>
      </c>
      <c r="H109" s="11"/>
      <c r="N109" s="12"/>
      <c r="O109" s="12"/>
      <c r="P109" s="12"/>
      <c r="Q109" s="12"/>
      <c r="R109" s="12"/>
    </row>
    <row r="110" spans="1:18" s="7" customFormat="1" ht="75" x14ac:dyDescent="0.25">
      <c r="A110" s="13" t="s">
        <v>285</v>
      </c>
      <c r="B110" s="14"/>
      <c r="C110" s="14" t="s">
        <v>286</v>
      </c>
      <c r="D110" s="19" t="s">
        <v>287</v>
      </c>
      <c r="E110" s="20" t="s">
        <v>288</v>
      </c>
      <c r="F110" s="17">
        <v>3.35</v>
      </c>
      <c r="G110" s="18">
        <f t="shared" si="2"/>
        <v>1008.35</v>
      </c>
      <c r="H110" s="28"/>
      <c r="N110" s="29"/>
      <c r="O110" s="29"/>
      <c r="P110" s="29"/>
      <c r="Q110" s="29"/>
      <c r="R110" s="29"/>
    </row>
    <row r="111" spans="1:18" s="7" customFormat="1" ht="75" x14ac:dyDescent="0.25">
      <c r="A111" s="13" t="s">
        <v>289</v>
      </c>
      <c r="B111" s="14"/>
      <c r="C111" s="14" t="s">
        <v>286</v>
      </c>
      <c r="D111" s="19" t="s">
        <v>290</v>
      </c>
      <c r="E111" s="20" t="s">
        <v>291</v>
      </c>
      <c r="F111" s="17">
        <v>3.75</v>
      </c>
      <c r="G111" s="18">
        <f t="shared" si="2"/>
        <v>1128.75</v>
      </c>
      <c r="H111" s="28"/>
      <c r="N111" s="29"/>
      <c r="O111" s="29"/>
      <c r="P111" s="29"/>
      <c r="Q111" s="29"/>
      <c r="R111" s="29"/>
    </row>
    <row r="112" spans="1:18" x14ac:dyDescent="0.25">
      <c r="A112" s="13" t="s">
        <v>292</v>
      </c>
      <c r="B112" s="15" t="s">
        <v>191</v>
      </c>
      <c r="C112" s="14"/>
      <c r="D112" s="15" t="s">
        <v>293</v>
      </c>
      <c r="E112" s="22" t="s">
        <v>294</v>
      </c>
      <c r="F112" s="17">
        <f>'[1]удаление 2017'!D6</f>
        <v>1.55</v>
      </c>
      <c r="G112" s="18">
        <f t="shared" si="2"/>
        <v>466.55</v>
      </c>
      <c r="H112" s="11"/>
      <c r="N112" s="12"/>
      <c r="O112" s="12"/>
      <c r="P112" s="12"/>
      <c r="Q112" s="12"/>
      <c r="R112" s="12"/>
    </row>
    <row r="113" spans="1:18" x14ac:dyDescent="0.25">
      <c r="A113" s="13" t="s">
        <v>295</v>
      </c>
      <c r="B113" s="15" t="s">
        <v>191</v>
      </c>
      <c r="C113" s="14"/>
      <c r="D113" s="15" t="s">
        <v>296</v>
      </c>
      <c r="E113" s="22" t="s">
        <v>297</v>
      </c>
      <c r="F113" s="17">
        <f>'[1]удаление 2017'!D12</f>
        <v>1.01</v>
      </c>
      <c r="G113" s="18">
        <f t="shared" ref="G113:G128" si="3">ROUND($H$13*F113,2)</f>
        <v>304.01</v>
      </c>
      <c r="H113" s="11"/>
      <c r="N113" s="12"/>
      <c r="O113" s="12"/>
      <c r="P113" s="12"/>
      <c r="Q113" s="12"/>
      <c r="R113" s="12"/>
    </row>
    <row r="114" spans="1:18" x14ac:dyDescent="0.25">
      <c r="A114" s="13" t="s">
        <v>298</v>
      </c>
      <c r="B114" s="15" t="s">
        <v>191</v>
      </c>
      <c r="C114" s="14"/>
      <c r="D114" s="15" t="s">
        <v>299</v>
      </c>
      <c r="E114" s="22" t="s">
        <v>300</v>
      </c>
      <c r="F114" s="17">
        <f>'[1]удаление 2017'!D19</f>
        <v>3.5100000000000002</v>
      </c>
      <c r="G114" s="18">
        <f t="shared" si="3"/>
        <v>1056.51</v>
      </c>
      <c r="H114" s="11"/>
      <c r="N114" s="12"/>
      <c r="O114" s="12"/>
      <c r="P114" s="12"/>
      <c r="Q114" s="12"/>
      <c r="R114" s="12"/>
    </row>
    <row r="115" spans="1:18" x14ac:dyDescent="0.25">
      <c r="A115" s="13" t="s">
        <v>301</v>
      </c>
      <c r="B115" s="15" t="s">
        <v>191</v>
      </c>
      <c r="C115" s="14"/>
      <c r="D115" s="15" t="s">
        <v>302</v>
      </c>
      <c r="E115" s="22" t="s">
        <v>303</v>
      </c>
      <c r="F115" s="17">
        <f>'[1]удаление 2017'!D28</f>
        <v>3.73</v>
      </c>
      <c r="G115" s="18">
        <f t="shared" si="3"/>
        <v>1122.73</v>
      </c>
      <c r="H115" s="11"/>
      <c r="N115" s="12"/>
      <c r="O115" s="12"/>
      <c r="P115" s="12"/>
      <c r="Q115" s="12"/>
      <c r="R115" s="12"/>
    </row>
    <row r="116" spans="1:18" ht="30" x14ac:dyDescent="0.25">
      <c r="A116" s="13" t="s">
        <v>304</v>
      </c>
      <c r="B116" s="15" t="s">
        <v>191</v>
      </c>
      <c r="C116" s="14"/>
      <c r="D116" s="15" t="s">
        <v>305</v>
      </c>
      <c r="E116" s="22" t="s">
        <v>306</v>
      </c>
      <c r="F116" s="17">
        <f>'[1]удаление 2017'!D37</f>
        <v>4.78</v>
      </c>
      <c r="G116" s="18">
        <f t="shared" si="3"/>
        <v>1438.78</v>
      </c>
      <c r="H116" s="11"/>
      <c r="N116" s="12"/>
      <c r="O116" s="12"/>
      <c r="P116" s="12"/>
      <c r="Q116" s="12"/>
      <c r="R116" s="12"/>
    </row>
    <row r="117" spans="1:18" x14ac:dyDescent="0.25">
      <c r="A117" s="13" t="s">
        <v>307</v>
      </c>
      <c r="B117" s="15" t="s">
        <v>308</v>
      </c>
      <c r="C117" s="14"/>
      <c r="D117" s="15" t="s">
        <v>309</v>
      </c>
      <c r="E117" s="22" t="s">
        <v>310</v>
      </c>
      <c r="F117" s="17">
        <f>'[1]удаление 2017'!D45</f>
        <v>3.27</v>
      </c>
      <c r="G117" s="18">
        <f t="shared" si="3"/>
        <v>984.27</v>
      </c>
      <c r="H117" s="11"/>
      <c r="N117" s="12"/>
      <c r="O117" s="12"/>
      <c r="P117" s="12"/>
      <c r="Q117" s="12"/>
      <c r="R117" s="12"/>
    </row>
    <row r="118" spans="1:18" x14ac:dyDescent="0.25">
      <c r="A118" s="13" t="s">
        <v>311</v>
      </c>
      <c r="B118" s="15" t="s">
        <v>308</v>
      </c>
      <c r="C118" s="14"/>
      <c r="D118" s="15" t="s">
        <v>312</v>
      </c>
      <c r="E118" s="22" t="s">
        <v>313</v>
      </c>
      <c r="F118" s="17">
        <f>'[1]удаление 2017'!D54</f>
        <v>5.49</v>
      </c>
      <c r="G118" s="18">
        <f t="shared" si="3"/>
        <v>1652.49</v>
      </c>
      <c r="H118" s="11"/>
      <c r="N118" s="12"/>
      <c r="O118" s="12"/>
      <c r="P118" s="12"/>
      <c r="Q118" s="12"/>
      <c r="R118" s="12"/>
    </row>
    <row r="119" spans="1:18" x14ac:dyDescent="0.25">
      <c r="A119" s="13" t="s">
        <v>314</v>
      </c>
      <c r="B119" s="15" t="s">
        <v>315</v>
      </c>
      <c r="C119" s="14"/>
      <c r="D119" s="15" t="s">
        <v>316</v>
      </c>
      <c r="E119" s="22" t="s">
        <v>317</v>
      </c>
      <c r="F119" s="17">
        <f>'[1]удаление 2017'!D90</f>
        <v>2.2200000000000002</v>
      </c>
      <c r="G119" s="18">
        <f t="shared" si="3"/>
        <v>668.22</v>
      </c>
      <c r="H119" s="11"/>
      <c r="N119" s="12"/>
      <c r="O119" s="12"/>
      <c r="P119" s="12"/>
      <c r="Q119" s="12"/>
      <c r="R119" s="12"/>
    </row>
    <row r="120" spans="1:18" x14ac:dyDescent="0.25">
      <c r="A120" s="13" t="s">
        <v>318</v>
      </c>
      <c r="B120" s="15" t="s">
        <v>319</v>
      </c>
      <c r="C120" s="14"/>
      <c r="D120" s="15" t="s">
        <v>320</v>
      </c>
      <c r="E120" s="22" t="s">
        <v>321</v>
      </c>
      <c r="F120" s="17">
        <f>'[1]удаление 2017'!D98</f>
        <v>5.92</v>
      </c>
      <c r="G120" s="18">
        <f t="shared" si="3"/>
        <v>1781.92</v>
      </c>
      <c r="H120" s="11"/>
      <c r="N120" s="12"/>
      <c r="O120" s="12"/>
      <c r="P120" s="12"/>
      <c r="Q120" s="12"/>
      <c r="R120" s="12"/>
    </row>
    <row r="121" spans="1:18" x14ac:dyDescent="0.25">
      <c r="A121" s="13" t="s">
        <v>322</v>
      </c>
      <c r="B121" s="15" t="s">
        <v>319</v>
      </c>
      <c r="C121" s="14"/>
      <c r="D121" s="15" t="s">
        <v>323</v>
      </c>
      <c r="E121" s="22" t="s">
        <v>324</v>
      </c>
      <c r="F121" s="17">
        <f>'[1]удаление 2017'!D107</f>
        <v>9.6999999999999993</v>
      </c>
      <c r="G121" s="18">
        <f t="shared" si="3"/>
        <v>2919.7</v>
      </c>
      <c r="H121" s="11"/>
      <c r="N121" s="12"/>
      <c r="O121" s="12"/>
      <c r="P121" s="12"/>
      <c r="Q121" s="12"/>
      <c r="R121" s="12"/>
    </row>
    <row r="122" spans="1:18" x14ac:dyDescent="0.25">
      <c r="A122" s="13" t="s">
        <v>325</v>
      </c>
      <c r="B122" s="15" t="s">
        <v>326</v>
      </c>
      <c r="C122" s="14"/>
      <c r="D122" s="15" t="s">
        <v>327</v>
      </c>
      <c r="E122" s="22" t="s">
        <v>328</v>
      </c>
      <c r="F122" s="17">
        <f>'[1]удаление 2017'!D128</f>
        <v>3</v>
      </c>
      <c r="G122" s="18">
        <f t="shared" si="3"/>
        <v>903</v>
      </c>
      <c r="H122" s="11"/>
      <c r="N122" s="12"/>
      <c r="O122" s="12"/>
      <c r="P122" s="12"/>
      <c r="Q122" s="12"/>
      <c r="R122" s="12"/>
    </row>
    <row r="123" spans="1:18" x14ac:dyDescent="0.25">
      <c r="A123" s="13" t="s">
        <v>329</v>
      </c>
      <c r="B123" s="15" t="s">
        <v>330</v>
      </c>
      <c r="C123" s="14"/>
      <c r="D123" s="15" t="s">
        <v>368</v>
      </c>
      <c r="E123" s="22" t="s">
        <v>331</v>
      </c>
      <c r="F123" s="17">
        <f>'[1]удаление 2017'!D134</f>
        <v>0.5</v>
      </c>
      <c r="G123" s="18">
        <f t="shared" si="3"/>
        <v>150.5</v>
      </c>
      <c r="H123" s="11"/>
      <c r="N123" s="12"/>
      <c r="O123" s="12"/>
      <c r="P123" s="12"/>
      <c r="Q123" s="12"/>
      <c r="R123" s="12"/>
    </row>
    <row r="124" spans="1:18" x14ac:dyDescent="0.25">
      <c r="A124" s="13" t="s">
        <v>332</v>
      </c>
      <c r="B124" s="15" t="s">
        <v>333</v>
      </c>
      <c r="C124" s="14"/>
      <c r="D124" s="15" t="s">
        <v>334</v>
      </c>
      <c r="E124" s="22" t="s">
        <v>335</v>
      </c>
      <c r="F124" s="17">
        <f>'[1]удаление 2017'!D141</f>
        <v>2.1800000000000002</v>
      </c>
      <c r="G124" s="18">
        <f t="shared" si="3"/>
        <v>656.18</v>
      </c>
      <c r="H124" s="11"/>
      <c r="N124" s="12"/>
      <c r="O124" s="12"/>
      <c r="P124" s="12"/>
      <c r="Q124" s="12"/>
      <c r="R124" s="12"/>
    </row>
    <row r="125" spans="1:18" ht="30" x14ac:dyDescent="0.25">
      <c r="A125" s="13" t="s">
        <v>336</v>
      </c>
      <c r="B125" s="15" t="s">
        <v>333</v>
      </c>
      <c r="C125" s="14"/>
      <c r="D125" s="15" t="s">
        <v>337</v>
      </c>
      <c r="E125" s="22" t="s">
        <v>338</v>
      </c>
      <c r="F125" s="17">
        <f>'[1]удаление 2017'!D149</f>
        <v>3.73</v>
      </c>
      <c r="G125" s="18">
        <f t="shared" si="3"/>
        <v>1122.73</v>
      </c>
      <c r="H125" s="11"/>
      <c r="N125" s="12"/>
      <c r="O125" s="12"/>
      <c r="P125" s="12"/>
      <c r="Q125" s="12"/>
      <c r="R125" s="12"/>
    </row>
    <row r="126" spans="1:18" ht="30" x14ac:dyDescent="0.25">
      <c r="A126" s="13" t="s">
        <v>339</v>
      </c>
      <c r="B126" s="15" t="s">
        <v>333</v>
      </c>
      <c r="C126" s="14"/>
      <c r="D126" s="15" t="s">
        <v>340</v>
      </c>
      <c r="E126" s="22" t="s">
        <v>341</v>
      </c>
      <c r="F126" s="17">
        <f>'[1]удаление 2017'!D157</f>
        <v>4.76</v>
      </c>
      <c r="G126" s="18">
        <f t="shared" si="3"/>
        <v>1432.76</v>
      </c>
      <c r="H126" s="11"/>
      <c r="N126" s="12"/>
      <c r="O126" s="12"/>
      <c r="P126" s="12"/>
      <c r="Q126" s="12"/>
      <c r="R126" s="12"/>
    </row>
    <row r="127" spans="1:18" x14ac:dyDescent="0.25">
      <c r="A127" s="13" t="s">
        <v>342</v>
      </c>
      <c r="B127" s="31" t="s">
        <v>343</v>
      </c>
      <c r="C127" s="14"/>
      <c r="D127" s="15" t="s">
        <v>344</v>
      </c>
      <c r="E127" s="22" t="s">
        <v>345</v>
      </c>
      <c r="F127" s="17">
        <f>'[1]удаление 2017'!D171</f>
        <v>3.89</v>
      </c>
      <c r="G127" s="18">
        <f t="shared" si="3"/>
        <v>1170.8900000000001</v>
      </c>
      <c r="H127" s="11"/>
      <c r="N127" s="12"/>
      <c r="O127" s="12"/>
      <c r="P127" s="12"/>
      <c r="Q127" s="12"/>
      <c r="R127" s="12"/>
    </row>
    <row r="128" spans="1:18" x14ac:dyDescent="0.25">
      <c r="A128" s="36" t="s">
        <v>346</v>
      </c>
      <c r="B128" s="37" t="s">
        <v>347</v>
      </c>
      <c r="C128" s="38"/>
      <c r="D128" s="37" t="s">
        <v>369</v>
      </c>
      <c r="E128" s="39" t="s">
        <v>348</v>
      </c>
      <c r="F128" s="40">
        <f>'[1]удаление 2017'!D179</f>
        <v>3.45</v>
      </c>
      <c r="G128" s="41">
        <f t="shared" si="3"/>
        <v>1038.45</v>
      </c>
      <c r="H128" s="11"/>
      <c r="N128" s="12"/>
      <c r="O128" s="12"/>
      <c r="P128" s="12"/>
      <c r="Q128" s="12"/>
      <c r="R128" s="12"/>
    </row>
    <row r="129" spans="1:18" x14ac:dyDescent="0.25">
      <c r="A129" s="42"/>
      <c r="B129" s="42"/>
      <c r="C129" s="42"/>
      <c r="D129" s="43"/>
      <c r="E129" s="44"/>
      <c r="F129" s="45"/>
      <c r="G129" s="46"/>
      <c r="H129" s="11"/>
      <c r="N129" s="12"/>
      <c r="O129" s="12"/>
      <c r="P129" s="12"/>
      <c r="Q129" s="12"/>
      <c r="R129" s="12"/>
    </row>
    <row r="130" spans="1:18" x14ac:dyDescent="0.25">
      <c r="A130" s="47" t="s">
        <v>349</v>
      </c>
      <c r="B130" s="48"/>
      <c r="C130" s="48"/>
      <c r="D130" s="56"/>
      <c r="E130" s="56"/>
      <c r="F130" s="56"/>
      <c r="G130" s="56"/>
      <c r="H130" s="11"/>
      <c r="N130" s="12"/>
      <c r="O130" s="12"/>
      <c r="P130" s="12"/>
      <c r="Q130" s="12"/>
      <c r="R130" s="12"/>
    </row>
    <row r="131" spans="1:18" ht="54.75" customHeight="1" x14ac:dyDescent="0.25">
      <c r="A131" s="52" t="s">
        <v>350</v>
      </c>
      <c r="B131" s="52"/>
      <c r="C131" s="52"/>
      <c r="D131" s="52"/>
      <c r="E131" s="52"/>
      <c r="F131" s="52"/>
      <c r="G131" s="52"/>
      <c r="H131" s="11"/>
      <c r="N131" s="12"/>
      <c r="O131" s="12"/>
      <c r="P131" s="12"/>
      <c r="Q131" s="12"/>
      <c r="R131" s="12"/>
    </row>
    <row r="132" spans="1:18" ht="54.75" customHeight="1" x14ac:dyDescent="0.25">
      <c r="A132" s="52" t="s">
        <v>351</v>
      </c>
      <c r="B132" s="52"/>
      <c r="C132" s="52"/>
      <c r="D132" s="52"/>
      <c r="E132" s="52"/>
      <c r="F132" s="52"/>
      <c r="G132" s="52"/>
      <c r="H132" s="11"/>
      <c r="N132" s="12"/>
      <c r="O132" s="12"/>
      <c r="P132" s="12"/>
      <c r="Q132" s="12"/>
      <c r="R132" s="12"/>
    </row>
    <row r="133" spans="1:18" ht="39" customHeight="1" x14ac:dyDescent="0.25">
      <c r="A133" s="52" t="s">
        <v>352</v>
      </c>
      <c r="B133" s="52"/>
      <c r="C133" s="52"/>
      <c r="D133" s="52"/>
      <c r="E133" s="52"/>
      <c r="F133" s="52"/>
      <c r="G133" s="52"/>
      <c r="H133" s="11"/>
      <c r="N133" s="12"/>
      <c r="O133" s="12"/>
      <c r="P133" s="12"/>
      <c r="Q133" s="12"/>
      <c r="R133" s="12"/>
    </row>
    <row r="134" spans="1:18" ht="15" customHeight="1" x14ac:dyDescent="0.25">
      <c r="A134" s="52" t="s">
        <v>353</v>
      </c>
      <c r="B134" s="52"/>
      <c r="C134" s="52"/>
      <c r="D134" s="52"/>
      <c r="E134" s="52"/>
      <c r="F134" s="52"/>
      <c r="G134" s="52"/>
      <c r="H134" s="11"/>
      <c r="N134" s="12"/>
      <c r="O134" s="12"/>
      <c r="P134" s="12"/>
      <c r="Q134" s="12"/>
      <c r="R134" s="12"/>
    </row>
    <row r="135" spans="1:18" ht="15" customHeight="1" x14ac:dyDescent="0.25">
      <c r="A135" s="52" t="s">
        <v>354</v>
      </c>
      <c r="B135" s="52"/>
      <c r="C135" s="52"/>
      <c r="D135" s="52"/>
      <c r="E135" s="52"/>
      <c r="F135" s="52"/>
      <c r="G135" s="52"/>
      <c r="H135" s="11"/>
      <c r="N135" s="12"/>
      <c r="O135" s="12"/>
      <c r="P135" s="12"/>
      <c r="Q135" s="12"/>
      <c r="R135" s="12"/>
    </row>
    <row r="136" spans="1:18" ht="39.75" customHeight="1" x14ac:dyDescent="0.25">
      <c r="A136" s="52" t="s">
        <v>355</v>
      </c>
      <c r="B136" s="52"/>
      <c r="C136" s="52"/>
      <c r="D136" s="52"/>
      <c r="E136" s="52"/>
      <c r="F136" s="52"/>
      <c r="G136" s="52"/>
      <c r="H136" s="11"/>
      <c r="N136" s="12"/>
      <c r="O136" s="12"/>
      <c r="P136" s="12"/>
      <c r="Q136" s="12"/>
      <c r="R136" s="12"/>
    </row>
    <row r="137" spans="1:18" ht="15" customHeight="1" x14ac:dyDescent="0.25">
      <c r="A137" s="52" t="s">
        <v>356</v>
      </c>
      <c r="B137" s="52"/>
      <c r="C137" s="52"/>
      <c r="D137" s="52"/>
      <c r="E137" s="52"/>
      <c r="F137" s="52"/>
      <c r="G137" s="52"/>
      <c r="H137" s="11"/>
      <c r="N137" s="12"/>
      <c r="O137" s="12"/>
      <c r="P137" s="12"/>
      <c r="Q137" s="12"/>
      <c r="R137" s="12"/>
    </row>
    <row r="138" spans="1:18" ht="15" customHeight="1" x14ac:dyDescent="0.25">
      <c r="A138" s="52" t="s">
        <v>357</v>
      </c>
      <c r="B138" s="52"/>
      <c r="C138" s="52"/>
      <c r="D138" s="52"/>
      <c r="E138" s="52"/>
      <c r="F138" s="52"/>
      <c r="G138" s="52"/>
      <c r="H138" s="11"/>
      <c r="N138" s="12"/>
      <c r="O138" s="12"/>
      <c r="P138" s="12"/>
      <c r="Q138" s="12"/>
      <c r="R138" s="12"/>
    </row>
    <row r="139" spans="1:18" ht="22.5" customHeight="1" x14ac:dyDescent="0.25">
      <c r="A139" s="52" t="s">
        <v>358</v>
      </c>
      <c r="B139" s="52"/>
      <c r="C139" s="52"/>
      <c r="D139" s="52"/>
      <c r="E139" s="52"/>
      <c r="F139" s="52"/>
      <c r="G139" s="52"/>
      <c r="H139" s="11"/>
      <c r="N139" s="12"/>
      <c r="O139" s="12"/>
      <c r="P139" s="12"/>
      <c r="Q139" s="12"/>
      <c r="R139" s="12"/>
    </row>
    <row r="140" spans="1:18" ht="33.75" customHeight="1" x14ac:dyDescent="0.25">
      <c r="A140" s="52" t="s">
        <v>359</v>
      </c>
      <c r="B140" s="52"/>
      <c r="C140" s="52"/>
      <c r="D140" s="52"/>
      <c r="E140" s="52"/>
      <c r="F140" s="52"/>
      <c r="G140" s="52"/>
      <c r="H140" s="11"/>
      <c r="N140" s="12"/>
      <c r="O140" s="12"/>
      <c r="P140" s="12"/>
      <c r="Q140" s="12"/>
      <c r="R140" s="12"/>
    </row>
    <row r="141" spans="1:18" ht="64.5" customHeight="1" x14ac:dyDescent="0.25">
      <c r="A141" s="52" t="s">
        <v>360</v>
      </c>
      <c r="B141" s="52"/>
      <c r="C141" s="52"/>
      <c r="D141" s="52"/>
      <c r="E141" s="52"/>
      <c r="F141" s="52"/>
      <c r="G141" s="52"/>
      <c r="H141" s="11"/>
      <c r="N141" s="12"/>
      <c r="O141" s="12"/>
      <c r="P141" s="12"/>
      <c r="Q141" s="12"/>
      <c r="R141" s="12"/>
    </row>
    <row r="142" spans="1:18" ht="48.75" customHeight="1" x14ac:dyDescent="0.25">
      <c r="A142" s="52" t="s">
        <v>361</v>
      </c>
      <c r="B142" s="52"/>
      <c r="C142" s="52"/>
      <c r="D142" s="52"/>
      <c r="E142" s="52"/>
      <c r="F142" s="52"/>
      <c r="G142" s="52"/>
      <c r="H142" s="11"/>
      <c r="N142" s="12"/>
      <c r="O142" s="12"/>
      <c r="P142" s="12"/>
      <c r="Q142" s="12"/>
      <c r="R142" s="12"/>
    </row>
    <row r="143" spans="1:18" ht="42.75" customHeight="1" x14ac:dyDescent="0.25">
      <c r="A143" s="52" t="s">
        <v>362</v>
      </c>
      <c r="B143" s="52"/>
      <c r="C143" s="52"/>
      <c r="D143" s="52"/>
      <c r="E143" s="52"/>
      <c r="F143" s="52"/>
      <c r="G143" s="52"/>
      <c r="H143" s="11"/>
      <c r="N143" s="12"/>
      <c r="O143" s="12"/>
      <c r="P143" s="12"/>
      <c r="Q143" s="12"/>
      <c r="R143" s="12"/>
    </row>
    <row r="144" spans="1:18" x14ac:dyDescent="0.25">
      <c r="A144" s="42"/>
      <c r="B144" s="42"/>
      <c r="C144" s="42"/>
      <c r="D144" s="43"/>
      <c r="E144" s="44"/>
      <c r="F144" s="45"/>
      <c r="G144" s="46"/>
      <c r="H144" s="11"/>
      <c r="N144" s="12"/>
      <c r="O144" s="12"/>
      <c r="P144" s="12"/>
      <c r="Q144" s="12"/>
      <c r="R144" s="12"/>
    </row>
    <row r="145" spans="1:8" ht="61.5" customHeight="1" x14ac:dyDescent="0.25">
      <c r="A145" s="57" t="s">
        <v>363</v>
      </c>
      <c r="B145" s="57"/>
      <c r="C145" s="57"/>
      <c r="D145" s="57"/>
      <c r="E145" s="57"/>
      <c r="F145" s="57"/>
      <c r="G145" s="57"/>
    </row>
    <row r="146" spans="1:8" x14ac:dyDescent="0.25">
      <c r="A146" s="7"/>
      <c r="B146" s="8"/>
      <c r="C146" s="7"/>
      <c r="D146" s="9"/>
      <c r="E146" s="7"/>
      <c r="F146" s="7"/>
      <c r="G146" s="10" t="s">
        <v>7</v>
      </c>
    </row>
    <row r="147" spans="1:8" ht="29.25" customHeight="1" x14ac:dyDescent="0.25">
      <c r="A147" s="58" t="s">
        <v>8</v>
      </c>
      <c r="B147" s="60" t="s">
        <v>9</v>
      </c>
      <c r="C147" s="60" t="s">
        <v>10</v>
      </c>
      <c r="D147" s="60" t="s">
        <v>11</v>
      </c>
      <c r="E147" s="62" t="s">
        <v>12</v>
      </c>
      <c r="F147" s="64" t="s">
        <v>13</v>
      </c>
      <c r="G147" s="66" t="s">
        <v>14</v>
      </c>
    </row>
    <row r="148" spans="1:8" ht="30.75" customHeight="1" x14ac:dyDescent="0.25">
      <c r="A148" s="59"/>
      <c r="B148" s="61"/>
      <c r="C148" s="61"/>
      <c r="D148" s="61"/>
      <c r="E148" s="63"/>
      <c r="F148" s="65"/>
      <c r="G148" s="67"/>
      <c r="H148" s="1">
        <v>314.68</v>
      </c>
    </row>
    <row r="149" spans="1:8" ht="35.25" customHeight="1" x14ac:dyDescent="0.25">
      <c r="A149" s="53" t="s">
        <v>15</v>
      </c>
      <c r="B149" s="54"/>
      <c r="C149" s="54"/>
      <c r="D149" s="54"/>
      <c r="E149" s="54"/>
      <c r="F149" s="54"/>
      <c r="G149" s="55"/>
    </row>
    <row r="150" spans="1:8" ht="45" x14ac:dyDescent="0.25">
      <c r="A150" s="13" t="s">
        <v>16</v>
      </c>
      <c r="B150" s="14"/>
      <c r="C150" s="14"/>
      <c r="D150" s="15" t="s">
        <v>17</v>
      </c>
      <c r="E150" s="16" t="s">
        <v>18</v>
      </c>
      <c r="F150" s="15">
        <f>F15</f>
        <v>1.95</v>
      </c>
      <c r="G150" s="18">
        <f>ROUND($H$148*F150,2)</f>
        <v>613.63</v>
      </c>
    </row>
    <row r="151" spans="1:8" ht="45" x14ac:dyDescent="0.25">
      <c r="A151" s="13" t="s">
        <v>19</v>
      </c>
      <c r="B151" s="14"/>
      <c r="C151" s="14"/>
      <c r="D151" s="15" t="s">
        <v>20</v>
      </c>
      <c r="E151" s="16" t="s">
        <v>21</v>
      </c>
      <c r="F151" s="15">
        <f t="shared" ref="F151:F181" si="4">F16</f>
        <v>1.37</v>
      </c>
      <c r="G151" s="18">
        <f t="shared" ref="G151:G181" si="5">ROUND($H$148*F151,2)</f>
        <v>431.11</v>
      </c>
    </row>
    <row r="152" spans="1:8" ht="45" x14ac:dyDescent="0.25">
      <c r="A152" s="13" t="s">
        <v>22</v>
      </c>
      <c r="B152" s="14"/>
      <c r="C152" s="14"/>
      <c r="D152" s="15" t="s">
        <v>23</v>
      </c>
      <c r="E152" s="16" t="s">
        <v>24</v>
      </c>
      <c r="F152" s="15">
        <f t="shared" si="4"/>
        <v>1.68</v>
      </c>
      <c r="G152" s="18">
        <f t="shared" si="5"/>
        <v>528.66</v>
      </c>
    </row>
    <row r="153" spans="1:8" ht="45" x14ac:dyDescent="0.25">
      <c r="A153" s="13" t="s">
        <v>25</v>
      </c>
      <c r="B153" s="14"/>
      <c r="C153" s="14"/>
      <c r="D153" s="15" t="s">
        <v>26</v>
      </c>
      <c r="E153" s="16" t="s">
        <v>27</v>
      </c>
      <c r="F153" s="15">
        <f t="shared" si="4"/>
        <v>1.18</v>
      </c>
      <c r="G153" s="18">
        <f t="shared" si="5"/>
        <v>371.32</v>
      </c>
    </row>
    <row r="154" spans="1:8" ht="30" x14ac:dyDescent="0.25">
      <c r="A154" s="13" t="s">
        <v>28</v>
      </c>
      <c r="B154" s="14"/>
      <c r="C154" s="14"/>
      <c r="D154" s="15" t="s">
        <v>29</v>
      </c>
      <c r="E154" s="16" t="s">
        <v>30</v>
      </c>
      <c r="F154" s="15">
        <f t="shared" si="4"/>
        <v>1.68</v>
      </c>
      <c r="G154" s="18">
        <f t="shared" si="5"/>
        <v>528.66</v>
      </c>
    </row>
    <row r="155" spans="1:8" ht="30" x14ac:dyDescent="0.25">
      <c r="A155" s="13" t="s">
        <v>31</v>
      </c>
      <c r="B155" s="14"/>
      <c r="C155" s="14"/>
      <c r="D155" s="15" t="s">
        <v>32</v>
      </c>
      <c r="E155" s="16" t="s">
        <v>33</v>
      </c>
      <c r="F155" s="15">
        <f t="shared" si="4"/>
        <v>1.18</v>
      </c>
      <c r="G155" s="18">
        <f t="shared" si="5"/>
        <v>371.32</v>
      </c>
    </row>
    <row r="156" spans="1:8" ht="45" x14ac:dyDescent="0.25">
      <c r="A156" s="13" t="s">
        <v>34</v>
      </c>
      <c r="B156" s="14"/>
      <c r="C156" s="14"/>
      <c r="D156" s="15" t="s">
        <v>35</v>
      </c>
      <c r="E156" s="16" t="s">
        <v>36</v>
      </c>
      <c r="F156" s="15">
        <f t="shared" si="4"/>
        <v>1.4</v>
      </c>
      <c r="G156" s="18">
        <f t="shared" si="5"/>
        <v>440.55</v>
      </c>
    </row>
    <row r="157" spans="1:8" ht="45" x14ac:dyDescent="0.25">
      <c r="A157" s="13" t="s">
        <v>37</v>
      </c>
      <c r="B157" s="14"/>
      <c r="C157" s="14"/>
      <c r="D157" s="15" t="s">
        <v>38</v>
      </c>
      <c r="E157" s="16" t="s">
        <v>39</v>
      </c>
      <c r="F157" s="15">
        <f t="shared" si="4"/>
        <v>1.08</v>
      </c>
      <c r="G157" s="18">
        <f t="shared" si="5"/>
        <v>339.85</v>
      </c>
    </row>
    <row r="158" spans="1:8" ht="45" x14ac:dyDescent="0.25">
      <c r="A158" s="13" t="s">
        <v>40</v>
      </c>
      <c r="B158" s="14"/>
      <c r="C158" s="14"/>
      <c r="D158" s="19" t="s">
        <v>41</v>
      </c>
      <c r="E158" s="20" t="s">
        <v>42</v>
      </c>
      <c r="F158" s="15">
        <f t="shared" si="4"/>
        <v>0.32</v>
      </c>
      <c r="G158" s="18">
        <f t="shared" si="5"/>
        <v>100.7</v>
      </c>
    </row>
    <row r="159" spans="1:8" x14ac:dyDescent="0.25">
      <c r="A159" s="13" t="s">
        <v>43</v>
      </c>
      <c r="B159" s="14"/>
      <c r="C159" s="14" t="s">
        <v>44</v>
      </c>
      <c r="D159" s="21" t="s">
        <v>45</v>
      </c>
      <c r="E159" s="22" t="s">
        <v>46</v>
      </c>
      <c r="F159" s="15">
        <f t="shared" si="4"/>
        <v>0.87</v>
      </c>
      <c r="G159" s="18">
        <f t="shared" si="5"/>
        <v>273.77</v>
      </c>
    </row>
    <row r="160" spans="1:8" x14ac:dyDescent="0.25">
      <c r="A160" s="13" t="s">
        <v>47</v>
      </c>
      <c r="B160" s="14"/>
      <c r="C160" s="14"/>
      <c r="D160" s="21" t="s">
        <v>48</v>
      </c>
      <c r="E160" s="23" t="s">
        <v>49</v>
      </c>
      <c r="F160" s="15">
        <f t="shared" si="4"/>
        <v>0.96</v>
      </c>
      <c r="G160" s="18">
        <f t="shared" si="5"/>
        <v>302.08999999999997</v>
      </c>
    </row>
    <row r="161" spans="1:7" x14ac:dyDescent="0.25">
      <c r="A161" s="13" t="s">
        <v>50</v>
      </c>
      <c r="B161" s="14"/>
      <c r="C161" s="14"/>
      <c r="D161" s="21" t="s">
        <v>51</v>
      </c>
      <c r="E161" s="24" t="s">
        <v>52</v>
      </c>
      <c r="F161" s="15">
        <f t="shared" si="4"/>
        <v>0.5</v>
      </c>
      <c r="G161" s="18">
        <f t="shared" si="5"/>
        <v>157.34</v>
      </c>
    </row>
    <row r="162" spans="1:7" x14ac:dyDescent="0.25">
      <c r="A162" s="13" t="s">
        <v>53</v>
      </c>
      <c r="B162" s="15" t="s">
        <v>54</v>
      </c>
      <c r="C162" s="15"/>
      <c r="D162" s="15" t="s">
        <v>55</v>
      </c>
      <c r="E162" s="16" t="s">
        <v>56</v>
      </c>
      <c r="F162" s="15">
        <f t="shared" si="4"/>
        <v>10.23</v>
      </c>
      <c r="G162" s="18">
        <f t="shared" si="5"/>
        <v>3219.18</v>
      </c>
    </row>
    <row r="163" spans="1:7" x14ac:dyDescent="0.25">
      <c r="A163" s="13" t="s">
        <v>57</v>
      </c>
      <c r="B163" s="15" t="s">
        <v>58</v>
      </c>
      <c r="C163" s="15"/>
      <c r="D163" s="15" t="s">
        <v>59</v>
      </c>
      <c r="E163" s="16" t="s">
        <v>60</v>
      </c>
      <c r="F163" s="15">
        <f t="shared" si="4"/>
        <v>11.22</v>
      </c>
      <c r="G163" s="18">
        <f t="shared" si="5"/>
        <v>3530.71</v>
      </c>
    </row>
    <row r="164" spans="1:7" x14ac:dyDescent="0.25">
      <c r="A164" s="13" t="s">
        <v>61</v>
      </c>
      <c r="B164" s="15" t="s">
        <v>58</v>
      </c>
      <c r="C164" s="15"/>
      <c r="D164" s="15" t="s">
        <v>62</v>
      </c>
      <c r="E164" s="16" t="s">
        <v>63</v>
      </c>
      <c r="F164" s="15">
        <f t="shared" si="4"/>
        <v>5.0999999999999996</v>
      </c>
      <c r="G164" s="18">
        <f t="shared" si="5"/>
        <v>1604.87</v>
      </c>
    </row>
    <row r="165" spans="1:7" x14ac:dyDescent="0.25">
      <c r="A165" s="13" t="s">
        <v>64</v>
      </c>
      <c r="B165" s="15" t="s">
        <v>58</v>
      </c>
      <c r="C165" s="15"/>
      <c r="D165" s="15" t="s">
        <v>65</v>
      </c>
      <c r="E165" s="16" t="s">
        <v>66</v>
      </c>
      <c r="F165" s="15">
        <f t="shared" si="4"/>
        <v>5.0999999999999996</v>
      </c>
      <c r="G165" s="18">
        <f t="shared" si="5"/>
        <v>1604.87</v>
      </c>
    </row>
    <row r="166" spans="1:7" x14ac:dyDescent="0.25">
      <c r="A166" s="13" t="s">
        <v>67</v>
      </c>
      <c r="B166" s="15" t="s">
        <v>58</v>
      </c>
      <c r="C166" s="15"/>
      <c r="D166" s="15" t="s">
        <v>68</v>
      </c>
      <c r="E166" s="16" t="s">
        <v>69</v>
      </c>
      <c r="F166" s="15">
        <f t="shared" si="4"/>
        <v>5.0999999999999996</v>
      </c>
      <c r="G166" s="18">
        <f t="shared" si="5"/>
        <v>1604.87</v>
      </c>
    </row>
    <row r="167" spans="1:7" x14ac:dyDescent="0.25">
      <c r="A167" s="13" t="s">
        <v>70</v>
      </c>
      <c r="B167" s="15" t="s">
        <v>58</v>
      </c>
      <c r="C167" s="15"/>
      <c r="D167" s="15" t="s">
        <v>71</v>
      </c>
      <c r="E167" s="16" t="s">
        <v>72</v>
      </c>
      <c r="F167" s="15">
        <f t="shared" si="4"/>
        <v>6.9599999999999991</v>
      </c>
      <c r="G167" s="18">
        <f t="shared" si="5"/>
        <v>2190.17</v>
      </c>
    </row>
    <row r="168" spans="1:7" x14ac:dyDescent="0.25">
      <c r="A168" s="13" t="s">
        <v>73</v>
      </c>
      <c r="B168" s="15" t="s">
        <v>58</v>
      </c>
      <c r="C168" s="15"/>
      <c r="D168" s="15" t="s">
        <v>74</v>
      </c>
      <c r="E168" s="16" t="s">
        <v>75</v>
      </c>
      <c r="F168" s="15">
        <f t="shared" si="4"/>
        <v>6.9599999999999991</v>
      </c>
      <c r="G168" s="18">
        <f t="shared" si="5"/>
        <v>2190.17</v>
      </c>
    </row>
    <row r="169" spans="1:7" x14ac:dyDescent="0.25">
      <c r="A169" s="13" t="s">
        <v>76</v>
      </c>
      <c r="B169" s="15" t="s">
        <v>58</v>
      </c>
      <c r="C169" s="15"/>
      <c r="D169" s="15" t="s">
        <v>77</v>
      </c>
      <c r="E169" s="16" t="s">
        <v>78</v>
      </c>
      <c r="F169" s="15">
        <f t="shared" si="4"/>
        <v>6.9599999999999991</v>
      </c>
      <c r="G169" s="18">
        <f t="shared" si="5"/>
        <v>2190.17</v>
      </c>
    </row>
    <row r="170" spans="1:7" x14ac:dyDescent="0.25">
      <c r="A170" s="13" t="s">
        <v>79</v>
      </c>
      <c r="B170" s="15" t="s">
        <v>80</v>
      </c>
      <c r="C170" s="15"/>
      <c r="D170" s="15" t="s">
        <v>81</v>
      </c>
      <c r="E170" s="16" t="s">
        <v>82</v>
      </c>
      <c r="F170" s="15">
        <f t="shared" si="4"/>
        <v>3.63</v>
      </c>
      <c r="G170" s="18">
        <f t="shared" si="5"/>
        <v>1142.29</v>
      </c>
    </row>
    <row r="171" spans="1:7" ht="75" x14ac:dyDescent="0.25">
      <c r="A171" s="13" t="s">
        <v>83</v>
      </c>
      <c r="B171" s="26" t="s">
        <v>84</v>
      </c>
      <c r="C171" s="26"/>
      <c r="D171" s="15" t="s">
        <v>367</v>
      </c>
      <c r="E171" s="27" t="s">
        <v>85</v>
      </c>
      <c r="F171" s="15">
        <f t="shared" si="4"/>
        <v>5.5900000000000007</v>
      </c>
      <c r="G171" s="18">
        <f t="shared" si="5"/>
        <v>1759.06</v>
      </c>
    </row>
    <row r="172" spans="1:7" x14ac:dyDescent="0.25">
      <c r="A172" s="13" t="s">
        <v>86</v>
      </c>
      <c r="B172" s="15" t="s">
        <v>87</v>
      </c>
      <c r="C172" s="15"/>
      <c r="D172" s="15" t="s">
        <v>88</v>
      </c>
      <c r="E172" s="27" t="s">
        <v>89</v>
      </c>
      <c r="F172" s="15">
        <f t="shared" si="4"/>
        <v>2.0500000000000003</v>
      </c>
      <c r="G172" s="18">
        <f t="shared" si="5"/>
        <v>645.09</v>
      </c>
    </row>
    <row r="173" spans="1:7" x14ac:dyDescent="0.25">
      <c r="A173" s="13" t="s">
        <v>90</v>
      </c>
      <c r="B173" s="15" t="s">
        <v>91</v>
      </c>
      <c r="C173" s="15"/>
      <c r="D173" s="15" t="s">
        <v>92</v>
      </c>
      <c r="E173" s="27" t="s">
        <v>93</v>
      </c>
      <c r="F173" s="15">
        <f t="shared" si="4"/>
        <v>1.9300000000000002</v>
      </c>
      <c r="G173" s="18">
        <f t="shared" si="5"/>
        <v>607.33000000000004</v>
      </c>
    </row>
    <row r="174" spans="1:7" x14ac:dyDescent="0.25">
      <c r="A174" s="13" t="s">
        <v>94</v>
      </c>
      <c r="B174" s="15" t="s">
        <v>95</v>
      </c>
      <c r="C174" s="15"/>
      <c r="D174" s="15" t="s">
        <v>96</v>
      </c>
      <c r="E174" s="27" t="s">
        <v>97</v>
      </c>
      <c r="F174" s="15">
        <f t="shared" si="4"/>
        <v>2.9000000000000004</v>
      </c>
      <c r="G174" s="18">
        <f t="shared" si="5"/>
        <v>912.57</v>
      </c>
    </row>
    <row r="175" spans="1:7" x14ac:dyDescent="0.25">
      <c r="A175" s="13" t="s">
        <v>98</v>
      </c>
      <c r="B175" s="15" t="s">
        <v>99</v>
      </c>
      <c r="C175" s="15"/>
      <c r="D175" s="15" t="s">
        <v>100</v>
      </c>
      <c r="E175" s="27" t="s">
        <v>101</v>
      </c>
      <c r="F175" s="15">
        <f t="shared" si="4"/>
        <v>4.05</v>
      </c>
      <c r="G175" s="18">
        <f t="shared" si="5"/>
        <v>1274.45</v>
      </c>
    </row>
    <row r="176" spans="1:7" ht="30" x14ac:dyDescent="0.25">
      <c r="A176" s="13" t="s">
        <v>102</v>
      </c>
      <c r="B176" s="15" t="s">
        <v>103</v>
      </c>
      <c r="C176" s="15"/>
      <c r="D176" s="15" t="s">
        <v>104</v>
      </c>
      <c r="E176" s="16" t="s">
        <v>105</v>
      </c>
      <c r="F176" s="15">
        <f t="shared" si="4"/>
        <v>2.15</v>
      </c>
      <c r="G176" s="18">
        <f t="shared" si="5"/>
        <v>676.56</v>
      </c>
    </row>
    <row r="177" spans="1:14" x14ac:dyDescent="0.25">
      <c r="A177" s="13" t="s">
        <v>106</v>
      </c>
      <c r="B177" s="15" t="s">
        <v>107</v>
      </c>
      <c r="C177" s="15"/>
      <c r="D177" s="15" t="s">
        <v>108</v>
      </c>
      <c r="E177" s="30" t="s">
        <v>109</v>
      </c>
      <c r="F177" s="15">
        <f t="shared" si="4"/>
        <v>1.4300000000000002</v>
      </c>
      <c r="G177" s="18">
        <f t="shared" si="5"/>
        <v>449.99</v>
      </c>
    </row>
    <row r="178" spans="1:14" x14ac:dyDescent="0.25">
      <c r="A178" s="13" t="s">
        <v>110</v>
      </c>
      <c r="B178" s="31" t="s">
        <v>111</v>
      </c>
      <c r="C178" s="32"/>
      <c r="D178" s="15" t="s">
        <v>112</v>
      </c>
      <c r="E178" s="30" t="s">
        <v>113</v>
      </c>
      <c r="F178" s="15">
        <f t="shared" si="4"/>
        <v>4.4800000000000004</v>
      </c>
      <c r="G178" s="18">
        <f t="shared" si="5"/>
        <v>1409.77</v>
      </c>
    </row>
    <row r="179" spans="1:14" ht="45" x14ac:dyDescent="0.25">
      <c r="A179" s="13" t="s">
        <v>114</v>
      </c>
      <c r="B179" s="15" t="s">
        <v>115</v>
      </c>
      <c r="C179" s="15"/>
      <c r="D179" s="15" t="s">
        <v>116</v>
      </c>
      <c r="E179" s="16" t="s">
        <v>117</v>
      </c>
      <c r="F179" s="15">
        <f t="shared" si="4"/>
        <v>2.33</v>
      </c>
      <c r="G179" s="18">
        <f t="shared" si="5"/>
        <v>733.2</v>
      </c>
    </row>
    <row r="180" spans="1:14" ht="30" x14ac:dyDescent="0.25">
      <c r="A180" s="13" t="s">
        <v>118</v>
      </c>
      <c r="B180" s="31" t="s">
        <v>119</v>
      </c>
      <c r="C180" s="32"/>
      <c r="D180" s="15" t="s">
        <v>120</v>
      </c>
      <c r="E180" s="16" t="s">
        <v>121</v>
      </c>
      <c r="F180" s="15">
        <f t="shared" si="4"/>
        <v>8.0500000000000007</v>
      </c>
      <c r="G180" s="18">
        <f t="shared" si="5"/>
        <v>2533.17</v>
      </c>
    </row>
    <row r="181" spans="1:14" ht="30" x14ac:dyDescent="0.25">
      <c r="A181" s="13" t="s">
        <v>122</v>
      </c>
      <c r="B181" s="31" t="s">
        <v>119</v>
      </c>
      <c r="C181" s="32"/>
      <c r="D181" s="15" t="s">
        <v>123</v>
      </c>
      <c r="E181" s="16" t="s">
        <v>124</v>
      </c>
      <c r="F181" s="15">
        <f t="shared" si="4"/>
        <v>2.36</v>
      </c>
      <c r="G181" s="18">
        <f t="shared" si="5"/>
        <v>742.64</v>
      </c>
    </row>
    <row r="182" spans="1:14" x14ac:dyDescent="0.25">
      <c r="A182" s="13"/>
      <c r="B182" s="14"/>
      <c r="C182" s="14"/>
      <c r="D182" s="15"/>
      <c r="E182" s="16"/>
      <c r="F182" s="15"/>
      <c r="G182" s="18"/>
    </row>
    <row r="183" spans="1:14" x14ac:dyDescent="0.25">
      <c r="A183" s="53" t="s">
        <v>125</v>
      </c>
      <c r="B183" s="54"/>
      <c r="C183" s="54"/>
      <c r="D183" s="54"/>
      <c r="E183" s="54"/>
      <c r="F183" s="54"/>
      <c r="G183" s="55"/>
    </row>
    <row r="184" spans="1:14" ht="33" customHeight="1" x14ac:dyDescent="0.25">
      <c r="A184" s="13" t="s">
        <v>16</v>
      </c>
      <c r="B184" s="26" t="s">
        <v>126</v>
      </c>
      <c r="C184" s="26" t="s">
        <v>127</v>
      </c>
      <c r="D184" s="26"/>
      <c r="E184" s="30" t="s">
        <v>128</v>
      </c>
      <c r="F184" s="15">
        <f>F49</f>
        <v>0</v>
      </c>
      <c r="G184" s="18">
        <f>ROUND($H$148*F184,2)</f>
        <v>0</v>
      </c>
    </row>
    <row r="185" spans="1:14" ht="58.5" customHeight="1" x14ac:dyDescent="0.25">
      <c r="A185" s="13" t="s">
        <v>19</v>
      </c>
      <c r="B185" s="15" t="s">
        <v>129</v>
      </c>
      <c r="C185" s="15"/>
      <c r="D185" s="15" t="s">
        <v>130</v>
      </c>
      <c r="E185" s="16" t="s">
        <v>131</v>
      </c>
      <c r="F185" s="15">
        <f t="shared" ref="F185:F248" si="6">F50</f>
        <v>1.78</v>
      </c>
      <c r="G185" s="18">
        <f t="shared" ref="G185:G248" si="7">ROUND($H$148*F185,2)</f>
        <v>560.13</v>
      </c>
      <c r="H185" s="49"/>
      <c r="I185" s="50"/>
      <c r="J185" s="50"/>
      <c r="K185" s="50"/>
      <c r="L185" s="50"/>
      <c r="M185" s="50"/>
      <c r="N185" s="50"/>
    </row>
    <row r="186" spans="1:14" ht="30" x14ac:dyDescent="0.25">
      <c r="A186" s="13" t="s">
        <v>22</v>
      </c>
      <c r="B186" s="15" t="s">
        <v>132</v>
      </c>
      <c r="C186" s="15"/>
      <c r="D186" s="15" t="s">
        <v>133</v>
      </c>
      <c r="E186" s="27" t="s">
        <v>134</v>
      </c>
      <c r="F186" s="15">
        <f t="shared" si="6"/>
        <v>5.2199999999999989</v>
      </c>
      <c r="G186" s="18">
        <f t="shared" si="7"/>
        <v>1642.63</v>
      </c>
      <c r="H186" s="7"/>
      <c r="I186" s="7"/>
      <c r="J186" s="7"/>
      <c r="K186" s="9"/>
      <c r="L186" s="7"/>
      <c r="M186" s="7"/>
      <c r="N186" s="10"/>
    </row>
    <row r="187" spans="1:14" ht="36" customHeight="1" x14ac:dyDescent="0.25">
      <c r="A187" s="13" t="s">
        <v>25</v>
      </c>
      <c r="B187" s="15" t="s">
        <v>132</v>
      </c>
      <c r="C187" s="15" t="s">
        <v>135</v>
      </c>
      <c r="D187" s="15" t="s">
        <v>136</v>
      </c>
      <c r="E187" s="27" t="s">
        <v>137</v>
      </c>
      <c r="F187" s="15">
        <f t="shared" si="6"/>
        <v>1.56</v>
      </c>
      <c r="G187" s="18">
        <f t="shared" si="7"/>
        <v>490.9</v>
      </c>
      <c r="H187" s="51"/>
      <c r="I187" s="51"/>
      <c r="J187" s="51"/>
      <c r="K187" s="45"/>
      <c r="L187" s="45"/>
      <c r="M187" s="45"/>
      <c r="N187" s="46"/>
    </row>
    <row r="188" spans="1:14" ht="39" customHeight="1" x14ac:dyDescent="0.25">
      <c r="A188" s="13" t="s">
        <v>28</v>
      </c>
      <c r="B188" s="15" t="s">
        <v>132</v>
      </c>
      <c r="C188" s="15" t="s">
        <v>135</v>
      </c>
      <c r="D188" s="15" t="s">
        <v>138</v>
      </c>
      <c r="E188" s="27" t="s">
        <v>139</v>
      </c>
      <c r="F188" s="15">
        <f t="shared" si="6"/>
        <v>4.26</v>
      </c>
      <c r="G188" s="18">
        <f t="shared" si="7"/>
        <v>1340.54</v>
      </c>
    </row>
    <row r="189" spans="1:14" ht="33.75" customHeight="1" x14ac:dyDescent="0.25">
      <c r="A189" s="13" t="s">
        <v>31</v>
      </c>
      <c r="B189" s="15" t="s">
        <v>132</v>
      </c>
      <c r="C189" s="15" t="s">
        <v>135</v>
      </c>
      <c r="D189" s="15" t="s">
        <v>140</v>
      </c>
      <c r="E189" s="27" t="s">
        <v>141</v>
      </c>
      <c r="F189" s="15">
        <f t="shared" si="6"/>
        <v>3.4899999999999998</v>
      </c>
      <c r="G189" s="18">
        <f t="shared" si="7"/>
        <v>1098.23</v>
      </c>
    </row>
    <row r="190" spans="1:14" ht="30" x14ac:dyDescent="0.25">
      <c r="A190" s="13" t="s">
        <v>34</v>
      </c>
      <c r="B190" s="15" t="s">
        <v>132</v>
      </c>
      <c r="C190" s="15" t="s">
        <v>135</v>
      </c>
      <c r="D190" s="15" t="s">
        <v>142</v>
      </c>
      <c r="E190" s="27" t="s">
        <v>143</v>
      </c>
      <c r="F190" s="15">
        <f t="shared" si="6"/>
        <v>1.56</v>
      </c>
      <c r="G190" s="18">
        <f t="shared" si="7"/>
        <v>490.9</v>
      </c>
    </row>
    <row r="191" spans="1:14" ht="30" x14ac:dyDescent="0.25">
      <c r="A191" s="13" t="s">
        <v>37</v>
      </c>
      <c r="B191" s="15" t="s">
        <v>132</v>
      </c>
      <c r="C191" s="15" t="s">
        <v>135</v>
      </c>
      <c r="D191" s="15" t="s">
        <v>144</v>
      </c>
      <c r="E191" s="27" t="s">
        <v>145</v>
      </c>
      <c r="F191" s="15">
        <f t="shared" si="6"/>
        <v>6.07</v>
      </c>
      <c r="G191" s="18">
        <f t="shared" si="7"/>
        <v>1910.11</v>
      </c>
    </row>
    <row r="192" spans="1:14" ht="30" x14ac:dyDescent="0.25">
      <c r="A192" s="13" t="s">
        <v>40</v>
      </c>
      <c r="B192" s="15" t="s">
        <v>132</v>
      </c>
      <c r="C192" s="15" t="s">
        <v>135</v>
      </c>
      <c r="D192" s="15" t="s">
        <v>146</v>
      </c>
      <c r="E192" s="27" t="s">
        <v>147</v>
      </c>
      <c r="F192" s="15">
        <f t="shared" si="6"/>
        <v>5.7999999999999989</v>
      </c>
      <c r="G192" s="18">
        <f t="shared" si="7"/>
        <v>1825.14</v>
      </c>
    </row>
    <row r="193" spans="1:7" ht="30" x14ac:dyDescent="0.25">
      <c r="A193" s="13" t="s">
        <v>43</v>
      </c>
      <c r="B193" s="15" t="s">
        <v>132</v>
      </c>
      <c r="C193" s="15" t="s">
        <v>135</v>
      </c>
      <c r="D193" s="15" t="s">
        <v>148</v>
      </c>
      <c r="E193" s="27" t="s">
        <v>149</v>
      </c>
      <c r="F193" s="15">
        <f t="shared" si="6"/>
        <v>2.4900000000000002</v>
      </c>
      <c r="G193" s="18">
        <f t="shared" si="7"/>
        <v>783.55</v>
      </c>
    </row>
    <row r="194" spans="1:7" ht="30" x14ac:dyDescent="0.25">
      <c r="A194" s="13" t="s">
        <v>47</v>
      </c>
      <c r="B194" s="15" t="s">
        <v>132</v>
      </c>
      <c r="C194" s="15" t="s">
        <v>135</v>
      </c>
      <c r="D194" s="15" t="s">
        <v>150</v>
      </c>
      <c r="E194" s="27" t="s">
        <v>151</v>
      </c>
      <c r="F194" s="15">
        <f t="shared" si="6"/>
        <v>7.88</v>
      </c>
      <c r="G194" s="18">
        <f t="shared" si="7"/>
        <v>2479.6799999999998</v>
      </c>
    </row>
    <row r="195" spans="1:7" ht="30" x14ac:dyDescent="0.25">
      <c r="A195" s="13" t="s">
        <v>50</v>
      </c>
      <c r="B195" s="15" t="s">
        <v>132</v>
      </c>
      <c r="C195" s="15" t="s">
        <v>135</v>
      </c>
      <c r="D195" s="15" t="s">
        <v>152</v>
      </c>
      <c r="E195" s="27" t="s">
        <v>153</v>
      </c>
      <c r="F195" s="15">
        <f t="shared" si="6"/>
        <v>8.11</v>
      </c>
      <c r="G195" s="18">
        <f t="shared" si="7"/>
        <v>2552.0500000000002</v>
      </c>
    </row>
    <row r="196" spans="1:7" ht="45" x14ac:dyDescent="0.25">
      <c r="A196" s="13" t="s">
        <v>53</v>
      </c>
      <c r="B196" s="15" t="s">
        <v>132</v>
      </c>
      <c r="C196" s="15"/>
      <c r="D196" s="15" t="s">
        <v>154</v>
      </c>
      <c r="E196" s="16" t="s">
        <v>155</v>
      </c>
      <c r="F196" s="15">
        <f t="shared" si="6"/>
        <v>1.56</v>
      </c>
      <c r="G196" s="18">
        <f t="shared" si="7"/>
        <v>490.9</v>
      </c>
    </row>
    <row r="197" spans="1:7" ht="45" x14ac:dyDescent="0.25">
      <c r="A197" s="13" t="s">
        <v>57</v>
      </c>
      <c r="B197" s="15" t="s">
        <v>132</v>
      </c>
      <c r="C197" s="15"/>
      <c r="D197" s="15" t="s">
        <v>156</v>
      </c>
      <c r="E197" s="16" t="s">
        <v>157</v>
      </c>
      <c r="F197" s="15">
        <f t="shared" si="6"/>
        <v>1.99</v>
      </c>
      <c r="G197" s="18">
        <f t="shared" si="7"/>
        <v>626.21</v>
      </c>
    </row>
    <row r="198" spans="1:7" ht="45" x14ac:dyDescent="0.25">
      <c r="A198" s="13" t="s">
        <v>61</v>
      </c>
      <c r="B198" s="15" t="s">
        <v>132</v>
      </c>
      <c r="C198" s="15"/>
      <c r="D198" s="15" t="s">
        <v>158</v>
      </c>
      <c r="E198" s="16" t="s">
        <v>159</v>
      </c>
      <c r="F198" s="15">
        <f t="shared" si="6"/>
        <v>0.25</v>
      </c>
      <c r="G198" s="18">
        <f t="shared" si="7"/>
        <v>78.67</v>
      </c>
    </row>
    <row r="199" spans="1:7" ht="30" x14ac:dyDescent="0.25">
      <c r="A199" s="13" t="s">
        <v>64</v>
      </c>
      <c r="B199" s="15" t="s">
        <v>132</v>
      </c>
      <c r="C199" s="15" t="s">
        <v>135</v>
      </c>
      <c r="D199" s="15" t="s">
        <v>160</v>
      </c>
      <c r="E199" s="27" t="s">
        <v>161</v>
      </c>
      <c r="F199" s="15">
        <f t="shared" si="6"/>
        <v>2.4900000000000002</v>
      </c>
      <c r="G199" s="18">
        <f t="shared" si="7"/>
        <v>783.55</v>
      </c>
    </row>
    <row r="200" spans="1:7" ht="30" x14ac:dyDescent="0.25">
      <c r="A200" s="13" t="s">
        <v>67</v>
      </c>
      <c r="B200" s="15" t="s">
        <v>132</v>
      </c>
      <c r="C200" s="15" t="s">
        <v>135</v>
      </c>
      <c r="D200" s="15" t="s">
        <v>162</v>
      </c>
      <c r="E200" s="27" t="s">
        <v>163</v>
      </c>
      <c r="F200" s="15">
        <f t="shared" si="6"/>
        <v>9.69</v>
      </c>
      <c r="G200" s="18">
        <f t="shared" si="7"/>
        <v>3049.25</v>
      </c>
    </row>
    <row r="201" spans="1:7" ht="30" x14ac:dyDescent="0.25">
      <c r="A201" s="13" t="s">
        <v>70</v>
      </c>
      <c r="B201" s="15" t="s">
        <v>132</v>
      </c>
      <c r="C201" s="15" t="s">
        <v>135</v>
      </c>
      <c r="D201" s="15" t="s">
        <v>164</v>
      </c>
      <c r="E201" s="27" t="s">
        <v>165</v>
      </c>
      <c r="F201" s="15">
        <f t="shared" si="6"/>
        <v>10.419999999999998</v>
      </c>
      <c r="G201" s="18">
        <f t="shared" si="7"/>
        <v>3278.97</v>
      </c>
    </row>
    <row r="202" spans="1:7" ht="45" x14ac:dyDescent="0.25">
      <c r="A202" s="13" t="s">
        <v>73</v>
      </c>
      <c r="B202" s="15" t="s">
        <v>166</v>
      </c>
      <c r="C202" s="15"/>
      <c r="D202" s="15" t="s">
        <v>167</v>
      </c>
      <c r="E202" s="27" t="s">
        <v>168</v>
      </c>
      <c r="F202" s="15">
        <f t="shared" si="6"/>
        <v>2.4900000000000002</v>
      </c>
      <c r="G202" s="18">
        <f t="shared" si="7"/>
        <v>783.55</v>
      </c>
    </row>
    <row r="203" spans="1:7" ht="45" x14ac:dyDescent="0.25">
      <c r="A203" s="13" t="s">
        <v>76</v>
      </c>
      <c r="B203" s="15" t="s">
        <v>166</v>
      </c>
      <c r="C203" s="15"/>
      <c r="D203" s="15" t="s">
        <v>169</v>
      </c>
      <c r="E203" s="27" t="s">
        <v>170</v>
      </c>
      <c r="F203" s="15">
        <f t="shared" si="6"/>
        <v>2.0300000000000002</v>
      </c>
      <c r="G203" s="18">
        <f t="shared" si="7"/>
        <v>638.79999999999995</v>
      </c>
    </row>
    <row r="204" spans="1:7" ht="45" x14ac:dyDescent="0.25">
      <c r="A204" s="13" t="s">
        <v>79</v>
      </c>
      <c r="B204" s="15" t="s">
        <v>166</v>
      </c>
      <c r="C204" s="15"/>
      <c r="D204" s="15" t="s">
        <v>171</v>
      </c>
      <c r="E204" s="27" t="s">
        <v>172</v>
      </c>
      <c r="F204" s="15">
        <f t="shared" si="6"/>
        <v>3.4899999999999998</v>
      </c>
      <c r="G204" s="18">
        <f t="shared" si="7"/>
        <v>1098.23</v>
      </c>
    </row>
    <row r="205" spans="1:7" ht="45" x14ac:dyDescent="0.25">
      <c r="A205" s="13" t="s">
        <v>83</v>
      </c>
      <c r="B205" s="15" t="s">
        <v>166</v>
      </c>
      <c r="C205" s="15"/>
      <c r="D205" s="15" t="s">
        <v>173</v>
      </c>
      <c r="E205" s="27" t="s">
        <v>174</v>
      </c>
      <c r="F205" s="15">
        <f t="shared" si="6"/>
        <v>3.8000000000000003</v>
      </c>
      <c r="G205" s="18">
        <f t="shared" si="7"/>
        <v>1195.78</v>
      </c>
    </row>
    <row r="206" spans="1:7" ht="45" x14ac:dyDescent="0.25">
      <c r="A206" s="13" t="s">
        <v>86</v>
      </c>
      <c r="B206" s="15" t="s">
        <v>166</v>
      </c>
      <c r="C206" s="15"/>
      <c r="D206" s="15" t="s">
        <v>175</v>
      </c>
      <c r="E206" s="27" t="s">
        <v>176</v>
      </c>
      <c r="F206" s="15">
        <f t="shared" si="6"/>
        <v>2.5300000000000002</v>
      </c>
      <c r="G206" s="18">
        <f t="shared" si="7"/>
        <v>796.14</v>
      </c>
    </row>
    <row r="207" spans="1:7" ht="45" x14ac:dyDescent="0.25">
      <c r="A207" s="13" t="s">
        <v>90</v>
      </c>
      <c r="B207" s="15" t="s">
        <v>166</v>
      </c>
      <c r="C207" s="15"/>
      <c r="D207" s="15" t="s">
        <v>177</v>
      </c>
      <c r="E207" s="27" t="s">
        <v>178</v>
      </c>
      <c r="F207" s="15">
        <f t="shared" si="6"/>
        <v>5.7999999999999989</v>
      </c>
      <c r="G207" s="18">
        <f t="shared" si="7"/>
        <v>1825.14</v>
      </c>
    </row>
    <row r="208" spans="1:7" ht="45.75" customHeight="1" x14ac:dyDescent="0.25">
      <c r="A208" s="13" t="s">
        <v>94</v>
      </c>
      <c r="B208" s="15" t="s">
        <v>166</v>
      </c>
      <c r="C208" s="15"/>
      <c r="D208" s="15" t="s">
        <v>179</v>
      </c>
      <c r="E208" s="27" t="s">
        <v>180</v>
      </c>
      <c r="F208" s="15">
        <f t="shared" si="6"/>
        <v>5.1100000000000003</v>
      </c>
      <c r="G208" s="18">
        <f t="shared" si="7"/>
        <v>1608.01</v>
      </c>
    </row>
    <row r="209" spans="1:7" ht="43.5" customHeight="1" x14ac:dyDescent="0.25">
      <c r="A209" s="13" t="s">
        <v>98</v>
      </c>
      <c r="B209" s="15" t="s">
        <v>166</v>
      </c>
      <c r="C209" s="15"/>
      <c r="D209" s="15" t="s">
        <v>181</v>
      </c>
      <c r="E209" s="27" t="s">
        <v>182</v>
      </c>
      <c r="F209" s="15">
        <f t="shared" si="6"/>
        <v>3.0300000000000002</v>
      </c>
      <c r="G209" s="18">
        <f t="shared" si="7"/>
        <v>953.48</v>
      </c>
    </row>
    <row r="210" spans="1:7" ht="53.25" customHeight="1" x14ac:dyDescent="0.25">
      <c r="A210" s="13" t="s">
        <v>102</v>
      </c>
      <c r="B210" s="15" t="s">
        <v>166</v>
      </c>
      <c r="C210" s="15"/>
      <c r="D210" s="15" t="s">
        <v>183</v>
      </c>
      <c r="E210" s="27" t="s">
        <v>184</v>
      </c>
      <c r="F210" s="15">
        <f t="shared" si="6"/>
        <v>8.11</v>
      </c>
      <c r="G210" s="18">
        <f t="shared" si="7"/>
        <v>2552.0500000000002</v>
      </c>
    </row>
    <row r="211" spans="1:7" ht="45" x14ac:dyDescent="0.25">
      <c r="A211" s="13" t="s">
        <v>106</v>
      </c>
      <c r="B211" s="15" t="s">
        <v>166</v>
      </c>
      <c r="C211" s="15"/>
      <c r="D211" s="15" t="s">
        <v>185</v>
      </c>
      <c r="E211" s="27" t="s">
        <v>186</v>
      </c>
      <c r="F211" s="15">
        <f t="shared" si="6"/>
        <v>6.42</v>
      </c>
      <c r="G211" s="18">
        <f t="shared" si="7"/>
        <v>2020.25</v>
      </c>
    </row>
    <row r="212" spans="1:7" ht="45" x14ac:dyDescent="0.25">
      <c r="A212" s="13" t="s">
        <v>110</v>
      </c>
      <c r="B212" s="15" t="s">
        <v>166</v>
      </c>
      <c r="C212" s="15"/>
      <c r="D212" s="15" t="s">
        <v>187</v>
      </c>
      <c r="E212" s="27" t="s">
        <v>188</v>
      </c>
      <c r="F212" s="15">
        <f t="shared" si="6"/>
        <v>3.5300000000000002</v>
      </c>
      <c r="G212" s="18">
        <f t="shared" si="7"/>
        <v>1110.82</v>
      </c>
    </row>
    <row r="213" spans="1:7" ht="45" x14ac:dyDescent="0.25">
      <c r="A213" s="13" t="s">
        <v>114</v>
      </c>
      <c r="B213" s="15" t="s">
        <v>166</v>
      </c>
      <c r="C213" s="15"/>
      <c r="D213" s="15" t="s">
        <v>189</v>
      </c>
      <c r="E213" s="27" t="s">
        <v>190</v>
      </c>
      <c r="F213" s="15">
        <f t="shared" si="6"/>
        <v>10.419999999999998</v>
      </c>
      <c r="G213" s="18">
        <f t="shared" si="7"/>
        <v>3278.97</v>
      </c>
    </row>
    <row r="214" spans="1:7" ht="45" x14ac:dyDescent="0.25">
      <c r="A214" s="13" t="s">
        <v>118</v>
      </c>
      <c r="B214" s="15" t="s">
        <v>191</v>
      </c>
      <c r="C214" s="15"/>
      <c r="D214" s="15" t="s">
        <v>192</v>
      </c>
      <c r="E214" s="27" t="s">
        <v>193</v>
      </c>
      <c r="F214" s="15">
        <f t="shared" si="6"/>
        <v>5.2</v>
      </c>
      <c r="G214" s="18">
        <f t="shared" si="7"/>
        <v>1636.34</v>
      </c>
    </row>
    <row r="215" spans="1:7" ht="54" customHeight="1" x14ac:dyDescent="0.25">
      <c r="A215" s="13" t="s">
        <v>122</v>
      </c>
      <c r="B215" s="15" t="s">
        <v>191</v>
      </c>
      <c r="C215" s="15"/>
      <c r="D215" s="15" t="s">
        <v>194</v>
      </c>
      <c r="E215" s="27" t="s">
        <v>195</v>
      </c>
      <c r="F215" s="15">
        <f t="shared" si="6"/>
        <v>0.75</v>
      </c>
      <c r="G215" s="18">
        <f t="shared" si="7"/>
        <v>236.01</v>
      </c>
    </row>
    <row r="216" spans="1:7" ht="43.5" customHeight="1" x14ac:dyDescent="0.25">
      <c r="A216" s="13" t="s">
        <v>196</v>
      </c>
      <c r="B216" s="15" t="s">
        <v>191</v>
      </c>
      <c r="C216" s="15"/>
      <c r="D216" s="15" t="s">
        <v>197</v>
      </c>
      <c r="E216" s="27" t="s">
        <v>198</v>
      </c>
      <c r="F216" s="15">
        <f t="shared" si="6"/>
        <v>3.4899999999999998</v>
      </c>
      <c r="G216" s="18">
        <f t="shared" si="7"/>
        <v>1098.23</v>
      </c>
    </row>
    <row r="217" spans="1:7" ht="46.5" customHeight="1" x14ac:dyDescent="0.25">
      <c r="A217" s="13" t="s">
        <v>199</v>
      </c>
      <c r="B217" s="15" t="s">
        <v>191</v>
      </c>
      <c r="C217" s="15"/>
      <c r="D217" s="15" t="s">
        <v>200</v>
      </c>
      <c r="E217" s="27" t="s">
        <v>201</v>
      </c>
      <c r="F217" s="15">
        <f t="shared" si="6"/>
        <v>7.0100000000000007</v>
      </c>
      <c r="G217" s="18">
        <f t="shared" si="7"/>
        <v>2205.91</v>
      </c>
    </row>
    <row r="218" spans="1:7" ht="52.5" customHeight="1" x14ac:dyDescent="0.25">
      <c r="A218" s="13" t="s">
        <v>202</v>
      </c>
      <c r="B218" s="15" t="s">
        <v>191</v>
      </c>
      <c r="C218" s="15"/>
      <c r="D218" s="15" t="s">
        <v>203</v>
      </c>
      <c r="E218" s="27" t="s">
        <v>204</v>
      </c>
      <c r="F218" s="15">
        <f t="shared" si="6"/>
        <v>1.25</v>
      </c>
      <c r="G218" s="18">
        <f t="shared" si="7"/>
        <v>393.35</v>
      </c>
    </row>
    <row r="219" spans="1:7" ht="45" x14ac:dyDescent="0.25">
      <c r="A219" s="13" t="s">
        <v>205</v>
      </c>
      <c r="B219" s="15" t="s">
        <v>191</v>
      </c>
      <c r="C219" s="15"/>
      <c r="D219" s="15" t="s">
        <v>206</v>
      </c>
      <c r="E219" s="27" t="s">
        <v>207</v>
      </c>
      <c r="F219" s="15">
        <f t="shared" si="6"/>
        <v>5.7999999999999989</v>
      </c>
      <c r="G219" s="18">
        <f t="shared" si="7"/>
        <v>1825.14</v>
      </c>
    </row>
    <row r="220" spans="1:7" ht="45" x14ac:dyDescent="0.25">
      <c r="A220" s="13" t="s">
        <v>208</v>
      </c>
      <c r="B220" s="15" t="s">
        <v>191</v>
      </c>
      <c r="C220" s="15"/>
      <c r="D220" s="15" t="s">
        <v>209</v>
      </c>
      <c r="E220" s="27" t="s">
        <v>210</v>
      </c>
      <c r="F220" s="15">
        <f t="shared" si="6"/>
        <v>8.82</v>
      </c>
      <c r="G220" s="18">
        <f t="shared" si="7"/>
        <v>2775.48</v>
      </c>
    </row>
    <row r="221" spans="1:7" ht="24" customHeight="1" x14ac:dyDescent="0.25">
      <c r="A221" s="13" t="s">
        <v>211</v>
      </c>
      <c r="B221" s="15" t="s">
        <v>191</v>
      </c>
      <c r="C221" s="15"/>
      <c r="D221" s="15" t="s">
        <v>212</v>
      </c>
      <c r="E221" s="27" t="s">
        <v>213</v>
      </c>
      <c r="F221" s="15">
        <f t="shared" si="6"/>
        <v>1.75</v>
      </c>
      <c r="G221" s="18">
        <f t="shared" si="7"/>
        <v>550.69000000000005</v>
      </c>
    </row>
    <row r="222" spans="1:7" ht="44.25" customHeight="1" x14ac:dyDescent="0.25">
      <c r="A222" s="13" t="s">
        <v>214</v>
      </c>
      <c r="B222" s="15" t="s">
        <v>191</v>
      </c>
      <c r="C222" s="15"/>
      <c r="D222" s="15" t="s">
        <v>215</v>
      </c>
      <c r="E222" s="27" t="s">
        <v>216</v>
      </c>
      <c r="F222" s="15">
        <f t="shared" si="6"/>
        <v>8.11</v>
      </c>
      <c r="G222" s="18">
        <f t="shared" si="7"/>
        <v>2552.0500000000002</v>
      </c>
    </row>
    <row r="223" spans="1:7" ht="60" x14ac:dyDescent="0.25">
      <c r="A223" s="13" t="s">
        <v>217</v>
      </c>
      <c r="B223" s="15" t="s">
        <v>191</v>
      </c>
      <c r="C223" s="15" t="s">
        <v>218</v>
      </c>
      <c r="D223" s="15" t="s">
        <v>219</v>
      </c>
      <c r="E223" s="27" t="s">
        <v>220</v>
      </c>
      <c r="F223" s="15">
        <f t="shared" si="6"/>
        <v>7.97</v>
      </c>
      <c r="G223" s="18">
        <f t="shared" si="7"/>
        <v>2508</v>
      </c>
    </row>
    <row r="224" spans="1:7" ht="60" x14ac:dyDescent="0.25">
      <c r="A224" s="13" t="s">
        <v>221</v>
      </c>
      <c r="B224" s="15" t="s">
        <v>191</v>
      </c>
      <c r="C224" s="15" t="s">
        <v>218</v>
      </c>
      <c r="D224" s="15" t="s">
        <v>222</v>
      </c>
      <c r="E224" s="27" t="s">
        <v>223</v>
      </c>
      <c r="F224" s="15">
        <f t="shared" si="6"/>
        <v>2.2800000000000002</v>
      </c>
      <c r="G224" s="18">
        <f t="shared" si="7"/>
        <v>717.47</v>
      </c>
    </row>
    <row r="225" spans="1:7" ht="60" x14ac:dyDescent="0.25">
      <c r="A225" s="13" t="s">
        <v>224</v>
      </c>
      <c r="B225" s="15" t="s">
        <v>191</v>
      </c>
      <c r="C225" s="15" t="s">
        <v>218</v>
      </c>
      <c r="D225" s="15" t="s">
        <v>225</v>
      </c>
      <c r="E225" s="27" t="s">
        <v>226</v>
      </c>
      <c r="F225" s="15">
        <f t="shared" si="6"/>
        <v>5.0199999999999996</v>
      </c>
      <c r="G225" s="18">
        <f t="shared" si="7"/>
        <v>1579.69</v>
      </c>
    </row>
    <row r="226" spans="1:7" ht="60" x14ac:dyDescent="0.25">
      <c r="A226" s="13" t="s">
        <v>227</v>
      </c>
      <c r="B226" s="15" t="s">
        <v>191</v>
      </c>
      <c r="C226" s="15" t="s">
        <v>218</v>
      </c>
      <c r="D226" s="15" t="s">
        <v>228</v>
      </c>
      <c r="E226" s="27" t="s">
        <v>229</v>
      </c>
      <c r="F226" s="15">
        <f t="shared" si="6"/>
        <v>0.25</v>
      </c>
      <c r="G226" s="18">
        <f t="shared" si="7"/>
        <v>78.67</v>
      </c>
    </row>
    <row r="227" spans="1:7" ht="60" x14ac:dyDescent="0.25">
      <c r="A227" s="13" t="s">
        <v>230</v>
      </c>
      <c r="B227" s="15" t="s">
        <v>191</v>
      </c>
      <c r="C227" s="15" t="s">
        <v>218</v>
      </c>
      <c r="D227" s="15" t="s">
        <v>231</v>
      </c>
      <c r="E227" s="27" t="s">
        <v>232</v>
      </c>
      <c r="F227" s="15">
        <f t="shared" si="6"/>
        <v>12.549999999999999</v>
      </c>
      <c r="G227" s="18">
        <f t="shared" si="7"/>
        <v>3949.23</v>
      </c>
    </row>
    <row r="228" spans="1:7" ht="60" x14ac:dyDescent="0.25">
      <c r="A228" s="13" t="s">
        <v>233</v>
      </c>
      <c r="B228" s="15" t="s">
        <v>191</v>
      </c>
      <c r="C228" s="15" t="s">
        <v>218</v>
      </c>
      <c r="D228" s="15" t="s">
        <v>234</v>
      </c>
      <c r="E228" s="27" t="s">
        <v>235</v>
      </c>
      <c r="F228" s="15">
        <f t="shared" si="6"/>
        <v>2.7800000000000002</v>
      </c>
      <c r="G228" s="18">
        <f t="shared" si="7"/>
        <v>874.81</v>
      </c>
    </row>
    <row r="229" spans="1:7" ht="60" x14ac:dyDescent="0.25">
      <c r="A229" s="13" t="s">
        <v>236</v>
      </c>
      <c r="B229" s="15" t="s">
        <v>191</v>
      </c>
      <c r="C229" s="15" t="s">
        <v>218</v>
      </c>
      <c r="D229" s="15" t="s">
        <v>237</v>
      </c>
      <c r="E229" s="27" t="s">
        <v>238</v>
      </c>
      <c r="F229" s="15">
        <f t="shared" si="6"/>
        <v>7.3299999999999992</v>
      </c>
      <c r="G229" s="18">
        <f t="shared" si="7"/>
        <v>2306.6</v>
      </c>
    </row>
    <row r="230" spans="1:7" ht="60" x14ac:dyDescent="0.25">
      <c r="A230" s="13" t="s">
        <v>239</v>
      </c>
      <c r="B230" s="15" t="s">
        <v>191</v>
      </c>
      <c r="C230" s="15" t="s">
        <v>218</v>
      </c>
      <c r="D230" s="15" t="s">
        <v>240</v>
      </c>
      <c r="E230" s="27" t="s">
        <v>241</v>
      </c>
      <c r="F230" s="15">
        <f t="shared" si="6"/>
        <v>0.25</v>
      </c>
      <c r="G230" s="18">
        <f t="shared" si="7"/>
        <v>78.67</v>
      </c>
    </row>
    <row r="231" spans="1:7" ht="60" x14ac:dyDescent="0.25">
      <c r="A231" s="13" t="s">
        <v>242</v>
      </c>
      <c r="B231" s="15" t="s">
        <v>191</v>
      </c>
      <c r="C231" s="15" t="s">
        <v>218</v>
      </c>
      <c r="D231" s="15" t="s">
        <v>243</v>
      </c>
      <c r="E231" s="27" t="s">
        <v>244</v>
      </c>
      <c r="F231" s="15">
        <f t="shared" si="6"/>
        <v>17.13</v>
      </c>
      <c r="G231" s="18">
        <f t="shared" si="7"/>
        <v>5390.47</v>
      </c>
    </row>
    <row r="232" spans="1:7" ht="60" x14ac:dyDescent="0.25">
      <c r="A232" s="13" t="s">
        <v>245</v>
      </c>
      <c r="B232" s="15" t="s">
        <v>191</v>
      </c>
      <c r="C232" s="15" t="s">
        <v>218</v>
      </c>
      <c r="D232" s="15" t="s">
        <v>246</v>
      </c>
      <c r="E232" s="27" t="s">
        <v>247</v>
      </c>
      <c r="F232" s="15">
        <f t="shared" si="6"/>
        <v>3.2800000000000002</v>
      </c>
      <c r="G232" s="18">
        <f t="shared" si="7"/>
        <v>1032.1500000000001</v>
      </c>
    </row>
    <row r="233" spans="1:7" ht="60" x14ac:dyDescent="0.25">
      <c r="A233" s="13" t="s">
        <v>248</v>
      </c>
      <c r="B233" s="15" t="s">
        <v>191</v>
      </c>
      <c r="C233" s="15" t="s">
        <v>218</v>
      </c>
      <c r="D233" s="15" t="s">
        <v>249</v>
      </c>
      <c r="E233" s="27" t="s">
        <v>250</v>
      </c>
      <c r="F233" s="15">
        <f t="shared" si="6"/>
        <v>9.6399999999999988</v>
      </c>
      <c r="G233" s="18">
        <f t="shared" si="7"/>
        <v>3033.52</v>
      </c>
    </row>
    <row r="234" spans="1:7" ht="60" x14ac:dyDescent="0.25">
      <c r="A234" s="13" t="s">
        <v>251</v>
      </c>
      <c r="B234" s="15" t="s">
        <v>191</v>
      </c>
      <c r="C234" s="15" t="s">
        <v>218</v>
      </c>
      <c r="D234" s="15" t="s">
        <v>252</v>
      </c>
      <c r="E234" s="27" t="s">
        <v>253</v>
      </c>
      <c r="F234" s="15">
        <f t="shared" si="6"/>
        <v>0.25</v>
      </c>
      <c r="G234" s="18">
        <f t="shared" si="7"/>
        <v>78.67</v>
      </c>
    </row>
    <row r="235" spans="1:7" ht="60" x14ac:dyDescent="0.25">
      <c r="A235" s="13" t="s">
        <v>254</v>
      </c>
      <c r="B235" s="15" t="s">
        <v>191</v>
      </c>
      <c r="C235" s="15" t="s">
        <v>218</v>
      </c>
      <c r="D235" s="15" t="s">
        <v>255</v>
      </c>
      <c r="E235" s="27" t="s">
        <v>256</v>
      </c>
      <c r="F235" s="15">
        <f t="shared" si="6"/>
        <v>21.71</v>
      </c>
      <c r="G235" s="18">
        <f t="shared" si="7"/>
        <v>6831.7</v>
      </c>
    </row>
    <row r="236" spans="1:7" ht="60" x14ac:dyDescent="0.25">
      <c r="A236" s="13" t="s">
        <v>257</v>
      </c>
      <c r="B236" s="15" t="s">
        <v>191</v>
      </c>
      <c r="C236" s="15" t="s">
        <v>218</v>
      </c>
      <c r="D236" s="15" t="s">
        <v>258</v>
      </c>
      <c r="E236" s="27" t="s">
        <v>259</v>
      </c>
      <c r="F236" s="15">
        <f t="shared" si="6"/>
        <v>3.7800000000000002</v>
      </c>
      <c r="G236" s="18">
        <f t="shared" si="7"/>
        <v>1189.49</v>
      </c>
    </row>
    <row r="237" spans="1:7" ht="60" x14ac:dyDescent="0.25">
      <c r="A237" s="13" t="s">
        <v>260</v>
      </c>
      <c r="B237" s="15" t="s">
        <v>191</v>
      </c>
      <c r="C237" s="15" t="s">
        <v>218</v>
      </c>
      <c r="D237" s="15" t="s">
        <v>261</v>
      </c>
      <c r="E237" s="27" t="s">
        <v>262</v>
      </c>
      <c r="F237" s="15">
        <f t="shared" si="6"/>
        <v>11.949999999999998</v>
      </c>
      <c r="G237" s="18">
        <f t="shared" si="7"/>
        <v>3760.43</v>
      </c>
    </row>
    <row r="238" spans="1:7" ht="60" x14ac:dyDescent="0.25">
      <c r="A238" s="13" t="s">
        <v>263</v>
      </c>
      <c r="B238" s="15" t="s">
        <v>191</v>
      </c>
      <c r="C238" s="15" t="s">
        <v>218</v>
      </c>
      <c r="D238" s="15" t="s">
        <v>264</v>
      </c>
      <c r="E238" s="27" t="s">
        <v>265</v>
      </c>
      <c r="F238" s="15">
        <f t="shared" si="6"/>
        <v>0.25</v>
      </c>
      <c r="G238" s="18">
        <f t="shared" si="7"/>
        <v>78.67</v>
      </c>
    </row>
    <row r="239" spans="1:7" ht="60" x14ac:dyDescent="0.25">
      <c r="A239" s="13" t="s">
        <v>266</v>
      </c>
      <c r="B239" s="14"/>
      <c r="C239" s="14" t="s">
        <v>267</v>
      </c>
      <c r="D239" s="21" t="s">
        <v>268</v>
      </c>
      <c r="E239" s="22" t="s">
        <v>269</v>
      </c>
      <c r="F239" s="15">
        <f t="shared" si="6"/>
        <v>1.25</v>
      </c>
      <c r="G239" s="18">
        <f t="shared" si="7"/>
        <v>393.35</v>
      </c>
    </row>
    <row r="240" spans="1:7" ht="60" x14ac:dyDescent="0.25">
      <c r="A240" s="13" t="s">
        <v>270</v>
      </c>
      <c r="B240" s="14"/>
      <c r="C240" s="14" t="s">
        <v>267</v>
      </c>
      <c r="D240" s="21" t="s">
        <v>271</v>
      </c>
      <c r="E240" s="22" t="s">
        <v>272</v>
      </c>
      <c r="F240" s="15">
        <f t="shared" si="6"/>
        <v>1.95</v>
      </c>
      <c r="G240" s="18">
        <f t="shared" si="7"/>
        <v>613.63</v>
      </c>
    </row>
    <row r="241" spans="1:7" ht="75" x14ac:dyDescent="0.25">
      <c r="A241" s="13" t="s">
        <v>273</v>
      </c>
      <c r="B241" s="14"/>
      <c r="C241" s="14" t="s">
        <v>267</v>
      </c>
      <c r="D241" s="21" t="s">
        <v>274</v>
      </c>
      <c r="E241" s="22" t="s">
        <v>275</v>
      </c>
      <c r="F241" s="15">
        <f t="shared" si="6"/>
        <v>1.85</v>
      </c>
      <c r="G241" s="18">
        <f t="shared" si="7"/>
        <v>582.16</v>
      </c>
    </row>
    <row r="242" spans="1:7" ht="75" x14ac:dyDescent="0.25">
      <c r="A242" s="13" t="s">
        <v>276</v>
      </c>
      <c r="B242" s="14"/>
      <c r="C242" s="14" t="s">
        <v>267</v>
      </c>
      <c r="D242" s="21" t="s">
        <v>277</v>
      </c>
      <c r="E242" s="22" t="s">
        <v>278</v>
      </c>
      <c r="F242" s="15">
        <f t="shared" si="6"/>
        <v>2.5</v>
      </c>
      <c r="G242" s="18">
        <f t="shared" si="7"/>
        <v>786.7</v>
      </c>
    </row>
    <row r="243" spans="1:7" ht="45" x14ac:dyDescent="0.25">
      <c r="A243" s="13" t="s">
        <v>279</v>
      </c>
      <c r="B243" s="14"/>
      <c r="C243" s="14" t="s">
        <v>267</v>
      </c>
      <c r="D243" s="21" t="s">
        <v>280</v>
      </c>
      <c r="E243" s="22" t="s">
        <v>281</v>
      </c>
      <c r="F243" s="15">
        <f t="shared" si="6"/>
        <v>2.4500000000000002</v>
      </c>
      <c r="G243" s="18">
        <f t="shared" si="7"/>
        <v>770.97</v>
      </c>
    </row>
    <row r="244" spans="1:7" ht="60" x14ac:dyDescent="0.25">
      <c r="A244" s="13" t="s">
        <v>282</v>
      </c>
      <c r="B244" s="14"/>
      <c r="C244" s="14" t="s">
        <v>267</v>
      </c>
      <c r="D244" s="21" t="s">
        <v>283</v>
      </c>
      <c r="E244" s="22" t="s">
        <v>284</v>
      </c>
      <c r="F244" s="15">
        <f t="shared" si="6"/>
        <v>3.25</v>
      </c>
      <c r="G244" s="18">
        <f t="shared" si="7"/>
        <v>1022.71</v>
      </c>
    </row>
    <row r="245" spans="1:7" s="7" customFormat="1" ht="75" x14ac:dyDescent="0.25">
      <c r="A245" s="13" t="s">
        <v>285</v>
      </c>
      <c r="B245" s="14"/>
      <c r="C245" s="14" t="s">
        <v>286</v>
      </c>
      <c r="D245" s="19" t="s">
        <v>287</v>
      </c>
      <c r="E245" s="20" t="s">
        <v>288</v>
      </c>
      <c r="F245" s="15">
        <f t="shared" si="6"/>
        <v>3.35</v>
      </c>
      <c r="G245" s="18">
        <f t="shared" si="7"/>
        <v>1054.18</v>
      </c>
    </row>
    <row r="246" spans="1:7" s="7" customFormat="1" ht="75" x14ac:dyDescent="0.25">
      <c r="A246" s="13" t="s">
        <v>289</v>
      </c>
      <c r="B246" s="14"/>
      <c r="C246" s="14" t="s">
        <v>286</v>
      </c>
      <c r="D246" s="19" t="s">
        <v>290</v>
      </c>
      <c r="E246" s="20" t="s">
        <v>291</v>
      </c>
      <c r="F246" s="15">
        <f t="shared" si="6"/>
        <v>3.75</v>
      </c>
      <c r="G246" s="18">
        <f t="shared" si="7"/>
        <v>1180.05</v>
      </c>
    </row>
    <row r="247" spans="1:7" x14ac:dyDescent="0.25">
      <c r="A247" s="13" t="s">
        <v>292</v>
      </c>
      <c r="B247" s="15" t="s">
        <v>191</v>
      </c>
      <c r="C247" s="14"/>
      <c r="D247" s="15" t="s">
        <v>293</v>
      </c>
      <c r="E247" s="22" t="s">
        <v>294</v>
      </c>
      <c r="F247" s="15">
        <f t="shared" si="6"/>
        <v>1.55</v>
      </c>
      <c r="G247" s="18">
        <f t="shared" si="7"/>
        <v>487.75</v>
      </c>
    </row>
    <row r="248" spans="1:7" x14ac:dyDescent="0.25">
      <c r="A248" s="13" t="s">
        <v>295</v>
      </c>
      <c r="B248" s="15" t="s">
        <v>191</v>
      </c>
      <c r="C248" s="14"/>
      <c r="D248" s="15" t="s">
        <v>296</v>
      </c>
      <c r="E248" s="22" t="s">
        <v>297</v>
      </c>
      <c r="F248" s="15">
        <f t="shared" si="6"/>
        <v>1.01</v>
      </c>
      <c r="G248" s="18">
        <f t="shared" si="7"/>
        <v>317.83</v>
      </c>
    </row>
    <row r="249" spans="1:7" x14ac:dyDescent="0.25">
      <c r="A249" s="13" t="s">
        <v>298</v>
      </c>
      <c r="B249" s="15" t="s">
        <v>191</v>
      </c>
      <c r="C249" s="14"/>
      <c r="D249" s="15" t="s">
        <v>299</v>
      </c>
      <c r="E249" s="22" t="s">
        <v>300</v>
      </c>
      <c r="F249" s="15">
        <f t="shared" ref="F249:F263" si="8">F114</f>
        <v>3.5100000000000002</v>
      </c>
      <c r="G249" s="18">
        <f t="shared" ref="G249:G263" si="9">ROUND($H$148*F249,2)</f>
        <v>1104.53</v>
      </c>
    </row>
    <row r="250" spans="1:7" x14ac:dyDescent="0.25">
      <c r="A250" s="13" t="s">
        <v>301</v>
      </c>
      <c r="B250" s="15" t="s">
        <v>191</v>
      </c>
      <c r="C250" s="14"/>
      <c r="D250" s="15" t="s">
        <v>302</v>
      </c>
      <c r="E250" s="22" t="s">
        <v>303</v>
      </c>
      <c r="F250" s="15">
        <f t="shared" si="8"/>
        <v>3.73</v>
      </c>
      <c r="G250" s="18">
        <f t="shared" si="9"/>
        <v>1173.76</v>
      </c>
    </row>
    <row r="251" spans="1:7" ht="30" x14ac:dyDescent="0.25">
      <c r="A251" s="13" t="s">
        <v>304</v>
      </c>
      <c r="B251" s="15" t="s">
        <v>191</v>
      </c>
      <c r="C251" s="14"/>
      <c r="D251" s="15" t="s">
        <v>305</v>
      </c>
      <c r="E251" s="22" t="s">
        <v>306</v>
      </c>
      <c r="F251" s="15">
        <f t="shared" si="8"/>
        <v>4.78</v>
      </c>
      <c r="G251" s="18">
        <f t="shared" si="9"/>
        <v>1504.17</v>
      </c>
    </row>
    <row r="252" spans="1:7" x14ac:dyDescent="0.25">
      <c r="A252" s="13" t="s">
        <v>307</v>
      </c>
      <c r="B252" s="15" t="s">
        <v>308</v>
      </c>
      <c r="C252" s="14"/>
      <c r="D252" s="15" t="s">
        <v>309</v>
      </c>
      <c r="E252" s="22" t="s">
        <v>310</v>
      </c>
      <c r="F252" s="15">
        <f t="shared" si="8"/>
        <v>3.27</v>
      </c>
      <c r="G252" s="18">
        <f t="shared" si="9"/>
        <v>1029</v>
      </c>
    </row>
    <row r="253" spans="1:7" x14ac:dyDescent="0.25">
      <c r="A253" s="13" t="s">
        <v>311</v>
      </c>
      <c r="B253" s="15" t="s">
        <v>308</v>
      </c>
      <c r="C253" s="14"/>
      <c r="D253" s="15" t="s">
        <v>312</v>
      </c>
      <c r="E253" s="22" t="s">
        <v>313</v>
      </c>
      <c r="F253" s="15">
        <f t="shared" si="8"/>
        <v>5.49</v>
      </c>
      <c r="G253" s="18">
        <f t="shared" si="9"/>
        <v>1727.59</v>
      </c>
    </row>
    <row r="254" spans="1:7" x14ac:dyDescent="0.25">
      <c r="A254" s="13" t="s">
        <v>314</v>
      </c>
      <c r="B254" s="15" t="s">
        <v>315</v>
      </c>
      <c r="C254" s="14"/>
      <c r="D254" s="15" t="s">
        <v>316</v>
      </c>
      <c r="E254" s="22" t="s">
        <v>317</v>
      </c>
      <c r="F254" s="15">
        <f t="shared" si="8"/>
        <v>2.2200000000000002</v>
      </c>
      <c r="G254" s="18">
        <f t="shared" si="9"/>
        <v>698.59</v>
      </c>
    </row>
    <row r="255" spans="1:7" x14ac:dyDescent="0.25">
      <c r="A255" s="13" t="s">
        <v>318</v>
      </c>
      <c r="B255" s="15" t="s">
        <v>319</v>
      </c>
      <c r="C255" s="14"/>
      <c r="D255" s="15" t="s">
        <v>320</v>
      </c>
      <c r="E255" s="22" t="s">
        <v>321</v>
      </c>
      <c r="F255" s="15">
        <f t="shared" si="8"/>
        <v>5.92</v>
      </c>
      <c r="G255" s="18">
        <f t="shared" si="9"/>
        <v>1862.91</v>
      </c>
    </row>
    <row r="256" spans="1:7" x14ac:dyDescent="0.25">
      <c r="A256" s="13" t="s">
        <v>322</v>
      </c>
      <c r="B256" s="15" t="s">
        <v>319</v>
      </c>
      <c r="C256" s="14"/>
      <c r="D256" s="15" t="s">
        <v>323</v>
      </c>
      <c r="E256" s="22" t="s">
        <v>324</v>
      </c>
      <c r="F256" s="15">
        <f t="shared" si="8"/>
        <v>9.6999999999999993</v>
      </c>
      <c r="G256" s="18">
        <f t="shared" si="9"/>
        <v>3052.4</v>
      </c>
    </row>
    <row r="257" spans="1:7" x14ac:dyDescent="0.25">
      <c r="A257" s="13" t="s">
        <v>325</v>
      </c>
      <c r="B257" s="15" t="s">
        <v>326</v>
      </c>
      <c r="C257" s="14"/>
      <c r="D257" s="15" t="s">
        <v>327</v>
      </c>
      <c r="E257" s="22" t="s">
        <v>328</v>
      </c>
      <c r="F257" s="15">
        <f t="shared" si="8"/>
        <v>3</v>
      </c>
      <c r="G257" s="18">
        <f t="shared" si="9"/>
        <v>944.04</v>
      </c>
    </row>
    <row r="258" spans="1:7" x14ac:dyDescent="0.25">
      <c r="A258" s="13" t="s">
        <v>329</v>
      </c>
      <c r="B258" s="15" t="s">
        <v>330</v>
      </c>
      <c r="C258" s="14"/>
      <c r="D258" s="15" t="s">
        <v>368</v>
      </c>
      <c r="E258" s="22" t="s">
        <v>331</v>
      </c>
      <c r="F258" s="15">
        <f t="shared" si="8"/>
        <v>0.5</v>
      </c>
      <c r="G258" s="18">
        <f t="shared" si="9"/>
        <v>157.34</v>
      </c>
    </row>
    <row r="259" spans="1:7" x14ac:dyDescent="0.25">
      <c r="A259" s="13" t="s">
        <v>332</v>
      </c>
      <c r="B259" s="15" t="s">
        <v>333</v>
      </c>
      <c r="C259" s="14"/>
      <c r="D259" s="15" t="s">
        <v>334</v>
      </c>
      <c r="E259" s="22" t="s">
        <v>335</v>
      </c>
      <c r="F259" s="15">
        <f t="shared" si="8"/>
        <v>2.1800000000000002</v>
      </c>
      <c r="G259" s="18">
        <f t="shared" si="9"/>
        <v>686</v>
      </c>
    </row>
    <row r="260" spans="1:7" ht="30" x14ac:dyDescent="0.25">
      <c r="A260" s="13" t="s">
        <v>336</v>
      </c>
      <c r="B260" s="15" t="s">
        <v>333</v>
      </c>
      <c r="C260" s="14"/>
      <c r="D260" s="15" t="s">
        <v>337</v>
      </c>
      <c r="E260" s="22" t="s">
        <v>338</v>
      </c>
      <c r="F260" s="15">
        <f t="shared" si="8"/>
        <v>3.73</v>
      </c>
      <c r="G260" s="18">
        <f t="shared" si="9"/>
        <v>1173.76</v>
      </c>
    </row>
    <row r="261" spans="1:7" ht="30" x14ac:dyDescent="0.25">
      <c r="A261" s="13" t="s">
        <v>339</v>
      </c>
      <c r="B261" s="15" t="s">
        <v>333</v>
      </c>
      <c r="C261" s="14"/>
      <c r="D261" s="15" t="s">
        <v>340</v>
      </c>
      <c r="E261" s="22" t="s">
        <v>341</v>
      </c>
      <c r="F261" s="15">
        <f t="shared" si="8"/>
        <v>4.76</v>
      </c>
      <c r="G261" s="18">
        <f t="shared" si="9"/>
        <v>1497.88</v>
      </c>
    </row>
    <row r="262" spans="1:7" x14ac:dyDescent="0.25">
      <c r="A262" s="13" t="s">
        <v>342</v>
      </c>
      <c r="B262" s="31" t="s">
        <v>343</v>
      </c>
      <c r="C262" s="14"/>
      <c r="D262" s="15" t="s">
        <v>344</v>
      </c>
      <c r="E262" s="22" t="s">
        <v>345</v>
      </c>
      <c r="F262" s="15">
        <f t="shared" si="8"/>
        <v>3.89</v>
      </c>
      <c r="G262" s="18">
        <f t="shared" si="9"/>
        <v>1224.1099999999999</v>
      </c>
    </row>
    <row r="263" spans="1:7" x14ac:dyDescent="0.25">
      <c r="A263" s="36" t="s">
        <v>346</v>
      </c>
      <c r="B263" s="37" t="s">
        <v>347</v>
      </c>
      <c r="C263" s="38"/>
      <c r="D263" s="37" t="s">
        <v>369</v>
      </c>
      <c r="E263" s="39" t="s">
        <v>348</v>
      </c>
      <c r="F263" s="37">
        <f t="shared" si="8"/>
        <v>3.45</v>
      </c>
      <c r="G263" s="41">
        <f t="shared" si="9"/>
        <v>1085.6500000000001</v>
      </c>
    </row>
    <row r="264" spans="1:7" x14ac:dyDescent="0.25">
      <c r="A264" s="42"/>
      <c r="B264" s="42"/>
      <c r="C264" s="42"/>
      <c r="D264" s="43"/>
      <c r="E264" s="44"/>
      <c r="F264" s="45"/>
      <c r="G264" s="46"/>
    </row>
    <row r="265" spans="1:7" x14ac:dyDescent="0.25">
      <c r="A265" s="47" t="s">
        <v>349</v>
      </c>
      <c r="B265" s="48"/>
      <c r="C265" s="48"/>
      <c r="D265" s="56"/>
      <c r="E265" s="56"/>
      <c r="F265" s="56"/>
      <c r="G265" s="56"/>
    </row>
    <row r="266" spans="1:7" x14ac:dyDescent="0.25">
      <c r="A266" s="52" t="s">
        <v>350</v>
      </c>
      <c r="B266" s="52"/>
      <c r="C266" s="52"/>
      <c r="D266" s="52"/>
      <c r="E266" s="52"/>
      <c r="F266" s="52"/>
      <c r="G266" s="52"/>
    </row>
    <row r="267" spans="1:7" ht="44.25" customHeight="1" x14ac:dyDescent="0.25">
      <c r="A267" s="52" t="s">
        <v>351</v>
      </c>
      <c r="B267" s="52"/>
      <c r="C267" s="52"/>
      <c r="D267" s="52"/>
      <c r="E267" s="52"/>
      <c r="F267" s="52"/>
      <c r="G267" s="52"/>
    </row>
    <row r="268" spans="1:7" ht="38.25" customHeight="1" x14ac:dyDescent="0.25">
      <c r="A268" s="52" t="s">
        <v>352</v>
      </c>
      <c r="B268" s="52"/>
      <c r="C268" s="52"/>
      <c r="D268" s="52"/>
      <c r="E268" s="52"/>
      <c r="F268" s="52"/>
      <c r="G268" s="52"/>
    </row>
    <row r="269" spans="1:7" x14ac:dyDescent="0.25">
      <c r="A269" s="52" t="s">
        <v>353</v>
      </c>
      <c r="B269" s="52"/>
      <c r="C269" s="52"/>
      <c r="D269" s="52"/>
      <c r="E269" s="52"/>
      <c r="F269" s="52"/>
      <c r="G269" s="52"/>
    </row>
    <row r="270" spans="1:7" x14ac:dyDescent="0.25">
      <c r="A270" s="52" t="s">
        <v>354</v>
      </c>
      <c r="B270" s="52"/>
      <c r="C270" s="52"/>
      <c r="D270" s="52"/>
      <c r="E270" s="52"/>
      <c r="F270" s="52"/>
      <c r="G270" s="52"/>
    </row>
    <row r="271" spans="1:7" ht="36" customHeight="1" x14ac:dyDescent="0.25">
      <c r="A271" s="52" t="s">
        <v>364</v>
      </c>
      <c r="B271" s="52"/>
      <c r="C271" s="52"/>
      <c r="D271" s="52"/>
      <c r="E271" s="52"/>
      <c r="F271" s="52"/>
      <c r="G271" s="52"/>
    </row>
    <row r="272" spans="1:7" x14ac:dyDescent="0.25">
      <c r="A272" s="52" t="s">
        <v>356</v>
      </c>
      <c r="B272" s="52"/>
      <c r="C272" s="52"/>
      <c r="D272" s="52"/>
      <c r="E272" s="52"/>
      <c r="F272" s="52"/>
      <c r="G272" s="52"/>
    </row>
    <row r="273" spans="1:8" x14ac:dyDescent="0.25">
      <c r="A273" s="52" t="s">
        <v>357</v>
      </c>
      <c r="B273" s="52"/>
      <c r="C273" s="52"/>
      <c r="D273" s="52"/>
      <c r="E273" s="52"/>
      <c r="F273" s="52"/>
      <c r="G273" s="52"/>
    </row>
    <row r="274" spans="1:8" x14ac:dyDescent="0.25">
      <c r="A274" s="52" t="s">
        <v>358</v>
      </c>
      <c r="B274" s="52"/>
      <c r="C274" s="52"/>
      <c r="D274" s="52"/>
      <c r="E274" s="52"/>
      <c r="F274" s="52"/>
      <c r="G274" s="52"/>
    </row>
    <row r="275" spans="1:8" ht="33" customHeight="1" x14ac:dyDescent="0.25">
      <c r="A275" s="52" t="s">
        <v>359</v>
      </c>
      <c r="B275" s="52"/>
      <c r="C275" s="52"/>
      <c r="D275" s="52"/>
      <c r="E275" s="52"/>
      <c r="F275" s="52"/>
      <c r="G275" s="52"/>
    </row>
    <row r="276" spans="1:8" ht="60.75" customHeight="1" x14ac:dyDescent="0.25">
      <c r="A276" s="52" t="s">
        <v>360</v>
      </c>
      <c r="B276" s="52"/>
      <c r="C276" s="52"/>
      <c r="D276" s="52"/>
      <c r="E276" s="52"/>
      <c r="F276" s="52"/>
      <c r="G276" s="52"/>
    </row>
    <row r="277" spans="1:8" ht="47.25" customHeight="1" x14ac:dyDescent="0.25">
      <c r="A277" s="52" t="s">
        <v>361</v>
      </c>
      <c r="B277" s="52"/>
      <c r="C277" s="52"/>
      <c r="D277" s="52"/>
      <c r="E277" s="52"/>
      <c r="F277" s="52"/>
      <c r="G277" s="52"/>
    </row>
    <row r="278" spans="1:8" ht="27" customHeight="1" x14ac:dyDescent="0.25">
      <c r="A278" s="52" t="s">
        <v>362</v>
      </c>
      <c r="B278" s="52"/>
      <c r="C278" s="52"/>
      <c r="D278" s="52"/>
      <c r="E278" s="52"/>
      <c r="F278" s="52"/>
      <c r="G278" s="52"/>
    </row>
    <row r="280" spans="1:8" ht="54" customHeight="1" x14ac:dyDescent="0.25">
      <c r="A280" s="57" t="s">
        <v>365</v>
      </c>
      <c r="B280" s="57"/>
      <c r="C280" s="57"/>
      <c r="D280" s="57"/>
      <c r="E280" s="57"/>
      <c r="F280" s="57"/>
      <c r="G280" s="57"/>
    </row>
    <row r="281" spans="1:8" x14ac:dyDescent="0.25">
      <c r="A281" s="7"/>
      <c r="B281" s="8"/>
      <c r="C281" s="7"/>
      <c r="D281" s="9"/>
      <c r="E281" s="7"/>
      <c r="F281" s="7"/>
      <c r="G281" s="10" t="s">
        <v>7</v>
      </c>
    </row>
    <row r="282" spans="1:8" ht="21" customHeight="1" x14ac:dyDescent="0.25">
      <c r="A282" s="58" t="s">
        <v>8</v>
      </c>
      <c r="B282" s="60" t="s">
        <v>9</v>
      </c>
      <c r="C282" s="60" t="s">
        <v>10</v>
      </c>
      <c r="D282" s="60" t="s">
        <v>11</v>
      </c>
      <c r="E282" s="62" t="s">
        <v>12</v>
      </c>
      <c r="F282" s="64" t="s">
        <v>13</v>
      </c>
      <c r="G282" s="66" t="s">
        <v>14</v>
      </c>
    </row>
    <row r="283" spans="1:8" ht="34.5" customHeight="1" x14ac:dyDescent="0.25">
      <c r="A283" s="59"/>
      <c r="B283" s="61"/>
      <c r="C283" s="61"/>
      <c r="D283" s="61"/>
      <c r="E283" s="63"/>
      <c r="F283" s="65"/>
      <c r="G283" s="67"/>
      <c r="H283" s="1">
        <v>342.04</v>
      </c>
    </row>
    <row r="284" spans="1:8" ht="34.5" customHeight="1" x14ac:dyDescent="0.25">
      <c r="A284" s="53" t="s">
        <v>15</v>
      </c>
      <c r="B284" s="54"/>
      <c r="C284" s="54"/>
      <c r="D284" s="54"/>
      <c r="E284" s="54"/>
      <c r="F284" s="54"/>
      <c r="G284" s="55"/>
    </row>
    <row r="285" spans="1:8" ht="45" x14ac:dyDescent="0.25">
      <c r="A285" s="13" t="s">
        <v>16</v>
      </c>
      <c r="B285" s="14"/>
      <c r="C285" s="14"/>
      <c r="D285" s="15" t="s">
        <v>17</v>
      </c>
      <c r="E285" s="16" t="s">
        <v>18</v>
      </c>
      <c r="F285" s="15">
        <f>F15</f>
        <v>1.95</v>
      </c>
      <c r="G285" s="18">
        <f>ROUND($H$283*F285,2)</f>
        <v>666.98</v>
      </c>
    </row>
    <row r="286" spans="1:8" ht="45" x14ac:dyDescent="0.25">
      <c r="A286" s="13" t="s">
        <v>19</v>
      </c>
      <c r="B286" s="14"/>
      <c r="C286" s="14"/>
      <c r="D286" s="15" t="s">
        <v>20</v>
      </c>
      <c r="E286" s="16" t="s">
        <v>21</v>
      </c>
      <c r="F286" s="15">
        <f t="shared" ref="F286:F316" si="10">F16</f>
        <v>1.37</v>
      </c>
      <c r="G286" s="18">
        <f t="shared" ref="G286:G316" si="11">ROUND($H$283*F286,2)</f>
        <v>468.59</v>
      </c>
    </row>
    <row r="287" spans="1:8" ht="45" x14ac:dyDescent="0.25">
      <c r="A287" s="13" t="s">
        <v>22</v>
      </c>
      <c r="B287" s="14"/>
      <c r="C287" s="14"/>
      <c r="D287" s="15" t="s">
        <v>23</v>
      </c>
      <c r="E287" s="16" t="s">
        <v>24</v>
      </c>
      <c r="F287" s="15">
        <f t="shared" si="10"/>
        <v>1.68</v>
      </c>
      <c r="G287" s="18">
        <f t="shared" si="11"/>
        <v>574.63</v>
      </c>
    </row>
    <row r="288" spans="1:8" ht="45" x14ac:dyDescent="0.25">
      <c r="A288" s="13" t="s">
        <v>25</v>
      </c>
      <c r="B288" s="14"/>
      <c r="C288" s="14"/>
      <c r="D288" s="15" t="s">
        <v>26</v>
      </c>
      <c r="E288" s="16" t="s">
        <v>27</v>
      </c>
      <c r="F288" s="15">
        <f t="shared" si="10"/>
        <v>1.18</v>
      </c>
      <c r="G288" s="18">
        <f t="shared" si="11"/>
        <v>403.61</v>
      </c>
    </row>
    <row r="289" spans="1:7" ht="30" x14ac:dyDescent="0.25">
      <c r="A289" s="13" t="s">
        <v>28</v>
      </c>
      <c r="B289" s="14"/>
      <c r="C289" s="14"/>
      <c r="D289" s="15" t="s">
        <v>29</v>
      </c>
      <c r="E289" s="16" t="s">
        <v>30</v>
      </c>
      <c r="F289" s="15">
        <f t="shared" si="10"/>
        <v>1.68</v>
      </c>
      <c r="G289" s="18">
        <f t="shared" si="11"/>
        <v>574.63</v>
      </c>
    </row>
    <row r="290" spans="1:7" ht="30" x14ac:dyDescent="0.25">
      <c r="A290" s="13" t="s">
        <v>31</v>
      </c>
      <c r="B290" s="14"/>
      <c r="C290" s="14"/>
      <c r="D290" s="15" t="s">
        <v>32</v>
      </c>
      <c r="E290" s="16" t="s">
        <v>33</v>
      </c>
      <c r="F290" s="15">
        <f t="shared" si="10"/>
        <v>1.18</v>
      </c>
      <c r="G290" s="18">
        <f t="shared" si="11"/>
        <v>403.61</v>
      </c>
    </row>
    <row r="291" spans="1:7" ht="45" x14ac:dyDescent="0.25">
      <c r="A291" s="13" t="s">
        <v>34</v>
      </c>
      <c r="B291" s="14"/>
      <c r="C291" s="14"/>
      <c r="D291" s="15" t="s">
        <v>35</v>
      </c>
      <c r="E291" s="16" t="s">
        <v>36</v>
      </c>
      <c r="F291" s="15">
        <f t="shared" si="10"/>
        <v>1.4</v>
      </c>
      <c r="G291" s="18">
        <f t="shared" si="11"/>
        <v>478.86</v>
      </c>
    </row>
    <row r="292" spans="1:7" ht="45" x14ac:dyDescent="0.25">
      <c r="A292" s="13" t="s">
        <v>37</v>
      </c>
      <c r="B292" s="14"/>
      <c r="C292" s="14"/>
      <c r="D292" s="15" t="s">
        <v>38</v>
      </c>
      <c r="E292" s="16" t="s">
        <v>39</v>
      </c>
      <c r="F292" s="15">
        <f t="shared" si="10"/>
        <v>1.08</v>
      </c>
      <c r="G292" s="18">
        <f t="shared" si="11"/>
        <v>369.4</v>
      </c>
    </row>
    <row r="293" spans="1:7" ht="45" x14ac:dyDescent="0.25">
      <c r="A293" s="13" t="s">
        <v>40</v>
      </c>
      <c r="B293" s="14"/>
      <c r="C293" s="14"/>
      <c r="D293" s="19" t="s">
        <v>41</v>
      </c>
      <c r="E293" s="20" t="s">
        <v>42</v>
      </c>
      <c r="F293" s="15">
        <f t="shared" si="10"/>
        <v>0.32</v>
      </c>
      <c r="G293" s="18">
        <f t="shared" si="11"/>
        <v>109.45</v>
      </c>
    </row>
    <row r="294" spans="1:7" x14ac:dyDescent="0.25">
      <c r="A294" s="13" t="s">
        <v>43</v>
      </c>
      <c r="B294" s="14"/>
      <c r="C294" s="14" t="s">
        <v>44</v>
      </c>
      <c r="D294" s="21" t="s">
        <v>45</v>
      </c>
      <c r="E294" s="22" t="s">
        <v>46</v>
      </c>
      <c r="F294" s="15">
        <f t="shared" si="10"/>
        <v>0.87</v>
      </c>
      <c r="G294" s="18">
        <f t="shared" si="11"/>
        <v>297.57</v>
      </c>
    </row>
    <row r="295" spans="1:7" x14ac:dyDescent="0.25">
      <c r="A295" s="13" t="s">
        <v>47</v>
      </c>
      <c r="B295" s="14"/>
      <c r="C295" s="14"/>
      <c r="D295" s="21" t="s">
        <v>48</v>
      </c>
      <c r="E295" s="23" t="s">
        <v>49</v>
      </c>
      <c r="F295" s="15">
        <f t="shared" si="10"/>
        <v>0.96</v>
      </c>
      <c r="G295" s="18">
        <f t="shared" si="11"/>
        <v>328.36</v>
      </c>
    </row>
    <row r="296" spans="1:7" x14ac:dyDescent="0.25">
      <c r="A296" s="13" t="s">
        <v>50</v>
      </c>
      <c r="B296" s="14"/>
      <c r="C296" s="14"/>
      <c r="D296" s="21" t="s">
        <v>51</v>
      </c>
      <c r="E296" s="24" t="s">
        <v>52</v>
      </c>
      <c r="F296" s="15">
        <f t="shared" si="10"/>
        <v>0.5</v>
      </c>
      <c r="G296" s="18">
        <f t="shared" si="11"/>
        <v>171.02</v>
      </c>
    </row>
    <row r="297" spans="1:7" x14ac:dyDescent="0.25">
      <c r="A297" s="13" t="s">
        <v>53</v>
      </c>
      <c r="B297" s="15" t="s">
        <v>54</v>
      </c>
      <c r="C297" s="15"/>
      <c r="D297" s="15" t="s">
        <v>55</v>
      </c>
      <c r="E297" s="16" t="s">
        <v>56</v>
      </c>
      <c r="F297" s="15">
        <f t="shared" si="10"/>
        <v>10.23</v>
      </c>
      <c r="G297" s="18">
        <f t="shared" si="11"/>
        <v>3499.07</v>
      </c>
    </row>
    <row r="298" spans="1:7" x14ac:dyDescent="0.25">
      <c r="A298" s="13" t="s">
        <v>57</v>
      </c>
      <c r="B298" s="15" t="s">
        <v>58</v>
      </c>
      <c r="C298" s="15"/>
      <c r="D298" s="15" t="s">
        <v>59</v>
      </c>
      <c r="E298" s="16" t="s">
        <v>60</v>
      </c>
      <c r="F298" s="15">
        <f t="shared" si="10"/>
        <v>11.22</v>
      </c>
      <c r="G298" s="18">
        <f t="shared" si="11"/>
        <v>3837.69</v>
      </c>
    </row>
    <row r="299" spans="1:7" x14ac:dyDescent="0.25">
      <c r="A299" s="13" t="s">
        <v>61</v>
      </c>
      <c r="B299" s="15" t="s">
        <v>58</v>
      </c>
      <c r="C299" s="15"/>
      <c r="D299" s="15" t="s">
        <v>62</v>
      </c>
      <c r="E299" s="16" t="s">
        <v>63</v>
      </c>
      <c r="F299" s="15">
        <f t="shared" si="10"/>
        <v>5.0999999999999996</v>
      </c>
      <c r="G299" s="18">
        <f t="shared" si="11"/>
        <v>1744.4</v>
      </c>
    </row>
    <row r="300" spans="1:7" x14ac:dyDescent="0.25">
      <c r="A300" s="13" t="s">
        <v>64</v>
      </c>
      <c r="B300" s="15" t="s">
        <v>58</v>
      </c>
      <c r="C300" s="15"/>
      <c r="D300" s="15" t="s">
        <v>65</v>
      </c>
      <c r="E300" s="16" t="s">
        <v>66</v>
      </c>
      <c r="F300" s="15">
        <f t="shared" si="10"/>
        <v>5.0999999999999996</v>
      </c>
      <c r="G300" s="18">
        <f t="shared" si="11"/>
        <v>1744.4</v>
      </c>
    </row>
    <row r="301" spans="1:7" x14ac:dyDescent="0.25">
      <c r="A301" s="13" t="s">
        <v>67</v>
      </c>
      <c r="B301" s="15" t="s">
        <v>58</v>
      </c>
      <c r="C301" s="15"/>
      <c r="D301" s="15" t="s">
        <v>68</v>
      </c>
      <c r="E301" s="16" t="s">
        <v>69</v>
      </c>
      <c r="F301" s="15">
        <f t="shared" si="10"/>
        <v>5.0999999999999996</v>
      </c>
      <c r="G301" s="18">
        <f t="shared" si="11"/>
        <v>1744.4</v>
      </c>
    </row>
    <row r="302" spans="1:7" x14ac:dyDescent="0.25">
      <c r="A302" s="13" t="s">
        <v>70</v>
      </c>
      <c r="B302" s="15" t="s">
        <v>58</v>
      </c>
      <c r="C302" s="15"/>
      <c r="D302" s="15" t="s">
        <v>71</v>
      </c>
      <c r="E302" s="16" t="s">
        <v>72</v>
      </c>
      <c r="F302" s="15">
        <f t="shared" si="10"/>
        <v>6.9599999999999991</v>
      </c>
      <c r="G302" s="18">
        <f t="shared" si="11"/>
        <v>2380.6</v>
      </c>
    </row>
    <row r="303" spans="1:7" x14ac:dyDescent="0.25">
      <c r="A303" s="13" t="s">
        <v>73</v>
      </c>
      <c r="B303" s="15" t="s">
        <v>58</v>
      </c>
      <c r="C303" s="15"/>
      <c r="D303" s="15" t="s">
        <v>74</v>
      </c>
      <c r="E303" s="16" t="s">
        <v>75</v>
      </c>
      <c r="F303" s="15">
        <f t="shared" si="10"/>
        <v>6.9599999999999991</v>
      </c>
      <c r="G303" s="18">
        <f t="shared" si="11"/>
        <v>2380.6</v>
      </c>
    </row>
    <row r="304" spans="1:7" x14ac:dyDescent="0.25">
      <c r="A304" s="13" t="s">
        <v>76</v>
      </c>
      <c r="B304" s="15" t="s">
        <v>58</v>
      </c>
      <c r="C304" s="15"/>
      <c r="D304" s="15" t="s">
        <v>77</v>
      </c>
      <c r="E304" s="16" t="s">
        <v>78</v>
      </c>
      <c r="F304" s="15">
        <f t="shared" si="10"/>
        <v>6.9599999999999991</v>
      </c>
      <c r="G304" s="18">
        <f t="shared" si="11"/>
        <v>2380.6</v>
      </c>
    </row>
    <row r="305" spans="1:7" x14ac:dyDescent="0.25">
      <c r="A305" s="13" t="s">
        <v>79</v>
      </c>
      <c r="B305" s="15" t="s">
        <v>80</v>
      </c>
      <c r="C305" s="15"/>
      <c r="D305" s="15" t="s">
        <v>81</v>
      </c>
      <c r="E305" s="16" t="s">
        <v>82</v>
      </c>
      <c r="F305" s="15">
        <f t="shared" si="10"/>
        <v>3.63</v>
      </c>
      <c r="G305" s="18">
        <f t="shared" si="11"/>
        <v>1241.6099999999999</v>
      </c>
    </row>
    <row r="306" spans="1:7" ht="75" x14ac:dyDescent="0.25">
      <c r="A306" s="13" t="s">
        <v>83</v>
      </c>
      <c r="B306" s="26" t="s">
        <v>84</v>
      </c>
      <c r="C306" s="26"/>
      <c r="D306" s="15" t="s">
        <v>367</v>
      </c>
      <c r="E306" s="27" t="s">
        <v>85</v>
      </c>
      <c r="F306" s="15">
        <f t="shared" si="10"/>
        <v>5.5900000000000007</v>
      </c>
      <c r="G306" s="18">
        <f t="shared" si="11"/>
        <v>1912</v>
      </c>
    </row>
    <row r="307" spans="1:7" x14ac:dyDescent="0.25">
      <c r="A307" s="13" t="s">
        <v>86</v>
      </c>
      <c r="B307" s="15" t="s">
        <v>87</v>
      </c>
      <c r="C307" s="15"/>
      <c r="D307" s="15" t="s">
        <v>88</v>
      </c>
      <c r="E307" s="27" t="s">
        <v>89</v>
      </c>
      <c r="F307" s="15">
        <f t="shared" si="10"/>
        <v>2.0500000000000003</v>
      </c>
      <c r="G307" s="18">
        <f t="shared" si="11"/>
        <v>701.18</v>
      </c>
    </row>
    <row r="308" spans="1:7" x14ac:dyDescent="0.25">
      <c r="A308" s="13" t="s">
        <v>90</v>
      </c>
      <c r="B308" s="15" t="s">
        <v>91</v>
      </c>
      <c r="C308" s="15"/>
      <c r="D308" s="15" t="s">
        <v>92</v>
      </c>
      <c r="E308" s="27" t="s">
        <v>93</v>
      </c>
      <c r="F308" s="15">
        <f t="shared" si="10"/>
        <v>1.9300000000000002</v>
      </c>
      <c r="G308" s="18">
        <f t="shared" si="11"/>
        <v>660.14</v>
      </c>
    </row>
    <row r="309" spans="1:7" x14ac:dyDescent="0.25">
      <c r="A309" s="13" t="s">
        <v>94</v>
      </c>
      <c r="B309" s="15" t="s">
        <v>95</v>
      </c>
      <c r="C309" s="15"/>
      <c r="D309" s="15" t="s">
        <v>96</v>
      </c>
      <c r="E309" s="27" t="s">
        <v>97</v>
      </c>
      <c r="F309" s="15">
        <f t="shared" si="10"/>
        <v>2.9000000000000004</v>
      </c>
      <c r="G309" s="18">
        <f t="shared" si="11"/>
        <v>991.92</v>
      </c>
    </row>
    <row r="310" spans="1:7" x14ac:dyDescent="0.25">
      <c r="A310" s="13" t="s">
        <v>98</v>
      </c>
      <c r="B310" s="15" t="s">
        <v>99</v>
      </c>
      <c r="C310" s="15"/>
      <c r="D310" s="15" t="s">
        <v>100</v>
      </c>
      <c r="E310" s="27" t="s">
        <v>101</v>
      </c>
      <c r="F310" s="15">
        <f t="shared" si="10"/>
        <v>4.05</v>
      </c>
      <c r="G310" s="18">
        <f t="shared" si="11"/>
        <v>1385.26</v>
      </c>
    </row>
    <row r="311" spans="1:7" ht="30" x14ac:dyDescent="0.25">
      <c r="A311" s="13" t="s">
        <v>102</v>
      </c>
      <c r="B311" s="15" t="s">
        <v>103</v>
      </c>
      <c r="C311" s="15"/>
      <c r="D311" s="15" t="s">
        <v>104</v>
      </c>
      <c r="E311" s="16" t="s">
        <v>105</v>
      </c>
      <c r="F311" s="15">
        <f t="shared" si="10"/>
        <v>2.15</v>
      </c>
      <c r="G311" s="18">
        <f t="shared" si="11"/>
        <v>735.39</v>
      </c>
    </row>
    <row r="312" spans="1:7" x14ac:dyDescent="0.25">
      <c r="A312" s="13" t="s">
        <v>106</v>
      </c>
      <c r="B312" s="15" t="s">
        <v>107</v>
      </c>
      <c r="C312" s="15"/>
      <c r="D312" s="15" t="s">
        <v>108</v>
      </c>
      <c r="E312" s="30" t="s">
        <v>109</v>
      </c>
      <c r="F312" s="15">
        <f t="shared" si="10"/>
        <v>1.4300000000000002</v>
      </c>
      <c r="G312" s="18">
        <f t="shared" si="11"/>
        <v>489.12</v>
      </c>
    </row>
    <row r="313" spans="1:7" x14ac:dyDescent="0.25">
      <c r="A313" s="13" t="s">
        <v>110</v>
      </c>
      <c r="B313" s="31" t="s">
        <v>111</v>
      </c>
      <c r="C313" s="32"/>
      <c r="D313" s="15" t="s">
        <v>112</v>
      </c>
      <c r="E313" s="30" t="s">
        <v>113</v>
      </c>
      <c r="F313" s="15">
        <f t="shared" si="10"/>
        <v>4.4800000000000004</v>
      </c>
      <c r="G313" s="18">
        <f t="shared" si="11"/>
        <v>1532.34</v>
      </c>
    </row>
    <row r="314" spans="1:7" ht="45" x14ac:dyDescent="0.25">
      <c r="A314" s="13" t="s">
        <v>114</v>
      </c>
      <c r="B314" s="15" t="s">
        <v>115</v>
      </c>
      <c r="C314" s="15"/>
      <c r="D314" s="15" t="s">
        <v>116</v>
      </c>
      <c r="E314" s="16" t="s">
        <v>117</v>
      </c>
      <c r="F314" s="15">
        <f t="shared" si="10"/>
        <v>2.33</v>
      </c>
      <c r="G314" s="18">
        <f t="shared" si="11"/>
        <v>796.95</v>
      </c>
    </row>
    <row r="315" spans="1:7" ht="30" x14ac:dyDescent="0.25">
      <c r="A315" s="13" t="s">
        <v>118</v>
      </c>
      <c r="B315" s="31" t="s">
        <v>119</v>
      </c>
      <c r="C315" s="32"/>
      <c r="D315" s="15" t="s">
        <v>120</v>
      </c>
      <c r="E315" s="16" t="s">
        <v>121</v>
      </c>
      <c r="F315" s="15">
        <f t="shared" si="10"/>
        <v>8.0500000000000007</v>
      </c>
      <c r="G315" s="18">
        <f t="shared" si="11"/>
        <v>2753.42</v>
      </c>
    </row>
    <row r="316" spans="1:7" ht="30" x14ac:dyDescent="0.25">
      <c r="A316" s="13" t="s">
        <v>122</v>
      </c>
      <c r="B316" s="31" t="s">
        <v>119</v>
      </c>
      <c r="C316" s="32"/>
      <c r="D316" s="15" t="s">
        <v>123</v>
      </c>
      <c r="E316" s="16" t="s">
        <v>124</v>
      </c>
      <c r="F316" s="15">
        <f t="shared" si="10"/>
        <v>2.36</v>
      </c>
      <c r="G316" s="18">
        <f t="shared" si="11"/>
        <v>807.21</v>
      </c>
    </row>
    <row r="317" spans="1:7" x14ac:dyDescent="0.25">
      <c r="A317" s="13"/>
      <c r="B317" s="14"/>
      <c r="C317" s="14"/>
      <c r="D317" s="15"/>
      <c r="E317" s="16"/>
      <c r="F317" s="15"/>
      <c r="G317" s="18"/>
    </row>
    <row r="318" spans="1:7" x14ac:dyDescent="0.25">
      <c r="A318" s="53" t="s">
        <v>125</v>
      </c>
      <c r="B318" s="54"/>
      <c r="C318" s="54"/>
      <c r="D318" s="54"/>
      <c r="E318" s="54"/>
      <c r="F318" s="54"/>
      <c r="G318" s="55"/>
    </row>
    <row r="319" spans="1:7" ht="30" x14ac:dyDescent="0.25">
      <c r="A319" s="13" t="s">
        <v>16</v>
      </c>
      <c r="B319" s="26" t="s">
        <v>126</v>
      </c>
      <c r="C319" s="26" t="s">
        <v>127</v>
      </c>
      <c r="D319" s="26"/>
      <c r="E319" s="30" t="s">
        <v>128</v>
      </c>
      <c r="F319" s="15">
        <f>F49</f>
        <v>0</v>
      </c>
      <c r="G319" s="18">
        <f>ROUND($H$283*F319,2)</f>
        <v>0</v>
      </c>
    </row>
    <row r="320" spans="1:7" ht="45" x14ac:dyDescent="0.25">
      <c r="A320" s="13" t="s">
        <v>19</v>
      </c>
      <c r="B320" s="15" t="s">
        <v>129</v>
      </c>
      <c r="C320" s="15"/>
      <c r="D320" s="15" t="s">
        <v>130</v>
      </c>
      <c r="E320" s="16" t="s">
        <v>131</v>
      </c>
      <c r="F320" s="15">
        <f t="shared" ref="F320:F383" si="12">F50</f>
        <v>1.78</v>
      </c>
      <c r="G320" s="18">
        <f t="shared" ref="G320:G383" si="13">ROUND($H$283*F320,2)</f>
        <v>608.83000000000004</v>
      </c>
    </row>
    <row r="321" spans="1:7" ht="30" x14ac:dyDescent="0.25">
      <c r="A321" s="13" t="s">
        <v>22</v>
      </c>
      <c r="B321" s="15" t="s">
        <v>132</v>
      </c>
      <c r="C321" s="15"/>
      <c r="D321" s="15" t="s">
        <v>133</v>
      </c>
      <c r="E321" s="27" t="s">
        <v>134</v>
      </c>
      <c r="F321" s="15">
        <f t="shared" si="12"/>
        <v>5.2199999999999989</v>
      </c>
      <c r="G321" s="18">
        <f t="shared" si="13"/>
        <v>1785.45</v>
      </c>
    </row>
    <row r="322" spans="1:7" ht="30" x14ac:dyDescent="0.25">
      <c r="A322" s="13" t="s">
        <v>25</v>
      </c>
      <c r="B322" s="15" t="s">
        <v>132</v>
      </c>
      <c r="C322" s="15" t="s">
        <v>135</v>
      </c>
      <c r="D322" s="15" t="s">
        <v>136</v>
      </c>
      <c r="E322" s="27" t="s">
        <v>137</v>
      </c>
      <c r="F322" s="15">
        <f t="shared" si="12"/>
        <v>1.56</v>
      </c>
      <c r="G322" s="18">
        <f t="shared" si="13"/>
        <v>533.58000000000004</v>
      </c>
    </row>
    <row r="323" spans="1:7" ht="30" x14ac:dyDescent="0.25">
      <c r="A323" s="13" t="s">
        <v>28</v>
      </c>
      <c r="B323" s="15" t="s">
        <v>132</v>
      </c>
      <c r="C323" s="15" t="s">
        <v>135</v>
      </c>
      <c r="D323" s="15" t="s">
        <v>138</v>
      </c>
      <c r="E323" s="27" t="s">
        <v>139</v>
      </c>
      <c r="F323" s="15">
        <f t="shared" si="12"/>
        <v>4.26</v>
      </c>
      <c r="G323" s="18">
        <f t="shared" si="13"/>
        <v>1457.09</v>
      </c>
    </row>
    <row r="324" spans="1:7" ht="30" x14ac:dyDescent="0.25">
      <c r="A324" s="13" t="s">
        <v>31</v>
      </c>
      <c r="B324" s="15" t="s">
        <v>132</v>
      </c>
      <c r="C324" s="15" t="s">
        <v>135</v>
      </c>
      <c r="D324" s="15" t="s">
        <v>140</v>
      </c>
      <c r="E324" s="27" t="s">
        <v>141</v>
      </c>
      <c r="F324" s="15">
        <f t="shared" si="12"/>
        <v>3.4899999999999998</v>
      </c>
      <c r="G324" s="18">
        <f t="shared" si="13"/>
        <v>1193.72</v>
      </c>
    </row>
    <row r="325" spans="1:7" ht="30" x14ac:dyDescent="0.25">
      <c r="A325" s="13" t="s">
        <v>34</v>
      </c>
      <c r="B325" s="15" t="s">
        <v>132</v>
      </c>
      <c r="C325" s="15" t="s">
        <v>135</v>
      </c>
      <c r="D325" s="15" t="s">
        <v>142</v>
      </c>
      <c r="E325" s="27" t="s">
        <v>143</v>
      </c>
      <c r="F325" s="15">
        <f t="shared" si="12"/>
        <v>1.56</v>
      </c>
      <c r="G325" s="18">
        <f t="shared" si="13"/>
        <v>533.58000000000004</v>
      </c>
    </row>
    <row r="326" spans="1:7" ht="30" x14ac:dyDescent="0.25">
      <c r="A326" s="13" t="s">
        <v>37</v>
      </c>
      <c r="B326" s="15" t="s">
        <v>132</v>
      </c>
      <c r="C326" s="15" t="s">
        <v>135</v>
      </c>
      <c r="D326" s="15" t="s">
        <v>144</v>
      </c>
      <c r="E326" s="27" t="s">
        <v>145</v>
      </c>
      <c r="F326" s="15">
        <f t="shared" si="12"/>
        <v>6.07</v>
      </c>
      <c r="G326" s="18">
        <f t="shared" si="13"/>
        <v>2076.1799999999998</v>
      </c>
    </row>
    <row r="327" spans="1:7" ht="30" x14ac:dyDescent="0.25">
      <c r="A327" s="13" t="s">
        <v>40</v>
      </c>
      <c r="B327" s="15" t="s">
        <v>132</v>
      </c>
      <c r="C327" s="15" t="s">
        <v>135</v>
      </c>
      <c r="D327" s="15" t="s">
        <v>146</v>
      </c>
      <c r="E327" s="27" t="s">
        <v>147</v>
      </c>
      <c r="F327" s="15">
        <f t="shared" si="12"/>
        <v>5.7999999999999989</v>
      </c>
      <c r="G327" s="18">
        <f t="shared" si="13"/>
        <v>1983.83</v>
      </c>
    </row>
    <row r="328" spans="1:7" ht="30" x14ac:dyDescent="0.25">
      <c r="A328" s="13" t="s">
        <v>43</v>
      </c>
      <c r="B328" s="15" t="s">
        <v>132</v>
      </c>
      <c r="C328" s="15" t="s">
        <v>135</v>
      </c>
      <c r="D328" s="15" t="s">
        <v>148</v>
      </c>
      <c r="E328" s="27" t="s">
        <v>149</v>
      </c>
      <c r="F328" s="15">
        <f t="shared" si="12"/>
        <v>2.4900000000000002</v>
      </c>
      <c r="G328" s="18">
        <f t="shared" si="13"/>
        <v>851.68</v>
      </c>
    </row>
    <row r="329" spans="1:7" ht="30" x14ac:dyDescent="0.25">
      <c r="A329" s="13" t="s">
        <v>47</v>
      </c>
      <c r="B329" s="15" t="s">
        <v>132</v>
      </c>
      <c r="C329" s="15" t="s">
        <v>135</v>
      </c>
      <c r="D329" s="15" t="s">
        <v>150</v>
      </c>
      <c r="E329" s="27" t="s">
        <v>151</v>
      </c>
      <c r="F329" s="15">
        <f t="shared" si="12"/>
        <v>7.88</v>
      </c>
      <c r="G329" s="18">
        <f t="shared" si="13"/>
        <v>2695.28</v>
      </c>
    </row>
    <row r="330" spans="1:7" ht="30" x14ac:dyDescent="0.25">
      <c r="A330" s="13" t="s">
        <v>50</v>
      </c>
      <c r="B330" s="15" t="s">
        <v>132</v>
      </c>
      <c r="C330" s="15" t="s">
        <v>135</v>
      </c>
      <c r="D330" s="15" t="s">
        <v>152</v>
      </c>
      <c r="E330" s="27" t="s">
        <v>153</v>
      </c>
      <c r="F330" s="15">
        <f t="shared" si="12"/>
        <v>8.11</v>
      </c>
      <c r="G330" s="18">
        <f t="shared" si="13"/>
        <v>2773.94</v>
      </c>
    </row>
    <row r="331" spans="1:7" ht="45" x14ac:dyDescent="0.25">
      <c r="A331" s="13" t="s">
        <v>53</v>
      </c>
      <c r="B331" s="15" t="s">
        <v>132</v>
      </c>
      <c r="C331" s="15"/>
      <c r="D331" s="15" t="s">
        <v>154</v>
      </c>
      <c r="E331" s="16" t="s">
        <v>155</v>
      </c>
      <c r="F331" s="15">
        <f t="shared" si="12"/>
        <v>1.56</v>
      </c>
      <c r="G331" s="18">
        <f t="shared" si="13"/>
        <v>533.58000000000004</v>
      </c>
    </row>
    <row r="332" spans="1:7" ht="45" x14ac:dyDescent="0.25">
      <c r="A332" s="13" t="s">
        <v>57</v>
      </c>
      <c r="B332" s="15" t="s">
        <v>132</v>
      </c>
      <c r="C332" s="15"/>
      <c r="D332" s="15" t="s">
        <v>156</v>
      </c>
      <c r="E332" s="16" t="s">
        <v>157</v>
      </c>
      <c r="F332" s="15">
        <f t="shared" si="12"/>
        <v>1.99</v>
      </c>
      <c r="G332" s="18">
        <f t="shared" si="13"/>
        <v>680.66</v>
      </c>
    </row>
    <row r="333" spans="1:7" ht="45" x14ac:dyDescent="0.25">
      <c r="A333" s="13" t="s">
        <v>61</v>
      </c>
      <c r="B333" s="15" t="s">
        <v>132</v>
      </c>
      <c r="C333" s="15"/>
      <c r="D333" s="15" t="s">
        <v>158</v>
      </c>
      <c r="E333" s="16" t="s">
        <v>159</v>
      </c>
      <c r="F333" s="15">
        <f t="shared" si="12"/>
        <v>0.25</v>
      </c>
      <c r="G333" s="18">
        <f t="shared" si="13"/>
        <v>85.51</v>
      </c>
    </row>
    <row r="334" spans="1:7" ht="30" x14ac:dyDescent="0.25">
      <c r="A334" s="13" t="s">
        <v>64</v>
      </c>
      <c r="B334" s="15" t="s">
        <v>132</v>
      </c>
      <c r="C334" s="15" t="s">
        <v>135</v>
      </c>
      <c r="D334" s="15" t="s">
        <v>160</v>
      </c>
      <c r="E334" s="27" t="s">
        <v>161</v>
      </c>
      <c r="F334" s="15">
        <f t="shared" si="12"/>
        <v>2.4900000000000002</v>
      </c>
      <c r="G334" s="18">
        <f t="shared" si="13"/>
        <v>851.68</v>
      </c>
    </row>
    <row r="335" spans="1:7" ht="30" x14ac:dyDescent="0.25">
      <c r="A335" s="13" t="s">
        <v>67</v>
      </c>
      <c r="B335" s="15" t="s">
        <v>132</v>
      </c>
      <c r="C335" s="15" t="s">
        <v>135</v>
      </c>
      <c r="D335" s="15" t="s">
        <v>162</v>
      </c>
      <c r="E335" s="27" t="s">
        <v>163</v>
      </c>
      <c r="F335" s="15">
        <f t="shared" si="12"/>
        <v>9.69</v>
      </c>
      <c r="G335" s="18">
        <f t="shared" si="13"/>
        <v>3314.37</v>
      </c>
    </row>
    <row r="336" spans="1:7" ht="30" x14ac:dyDescent="0.25">
      <c r="A336" s="13" t="s">
        <v>70</v>
      </c>
      <c r="B336" s="15" t="s">
        <v>132</v>
      </c>
      <c r="C336" s="15" t="s">
        <v>135</v>
      </c>
      <c r="D336" s="15" t="s">
        <v>164</v>
      </c>
      <c r="E336" s="27" t="s">
        <v>165</v>
      </c>
      <c r="F336" s="15">
        <f t="shared" si="12"/>
        <v>10.419999999999998</v>
      </c>
      <c r="G336" s="18">
        <f t="shared" si="13"/>
        <v>3564.06</v>
      </c>
    </row>
    <row r="337" spans="1:7" ht="45" x14ac:dyDescent="0.25">
      <c r="A337" s="13" t="s">
        <v>73</v>
      </c>
      <c r="B337" s="15" t="s">
        <v>166</v>
      </c>
      <c r="C337" s="15"/>
      <c r="D337" s="15" t="s">
        <v>167</v>
      </c>
      <c r="E337" s="27" t="s">
        <v>168</v>
      </c>
      <c r="F337" s="15">
        <f t="shared" si="12"/>
        <v>2.4900000000000002</v>
      </c>
      <c r="G337" s="18">
        <f t="shared" si="13"/>
        <v>851.68</v>
      </c>
    </row>
    <row r="338" spans="1:7" ht="45" x14ac:dyDescent="0.25">
      <c r="A338" s="13" t="s">
        <v>76</v>
      </c>
      <c r="B338" s="15" t="s">
        <v>166</v>
      </c>
      <c r="C338" s="15"/>
      <c r="D338" s="15" t="s">
        <v>169</v>
      </c>
      <c r="E338" s="27" t="s">
        <v>170</v>
      </c>
      <c r="F338" s="15">
        <f t="shared" si="12"/>
        <v>2.0300000000000002</v>
      </c>
      <c r="G338" s="18">
        <f t="shared" si="13"/>
        <v>694.34</v>
      </c>
    </row>
    <row r="339" spans="1:7" ht="45" x14ac:dyDescent="0.25">
      <c r="A339" s="13" t="s">
        <v>79</v>
      </c>
      <c r="B339" s="15" t="s">
        <v>166</v>
      </c>
      <c r="C339" s="15"/>
      <c r="D339" s="15" t="s">
        <v>171</v>
      </c>
      <c r="E339" s="27" t="s">
        <v>172</v>
      </c>
      <c r="F339" s="15">
        <f t="shared" si="12"/>
        <v>3.4899999999999998</v>
      </c>
      <c r="G339" s="18">
        <f t="shared" si="13"/>
        <v>1193.72</v>
      </c>
    </row>
    <row r="340" spans="1:7" ht="45" x14ac:dyDescent="0.25">
      <c r="A340" s="13" t="s">
        <v>83</v>
      </c>
      <c r="B340" s="15" t="s">
        <v>166</v>
      </c>
      <c r="C340" s="15"/>
      <c r="D340" s="15" t="s">
        <v>173</v>
      </c>
      <c r="E340" s="27" t="s">
        <v>174</v>
      </c>
      <c r="F340" s="15">
        <f t="shared" si="12"/>
        <v>3.8000000000000003</v>
      </c>
      <c r="G340" s="18">
        <f t="shared" si="13"/>
        <v>1299.75</v>
      </c>
    </row>
    <row r="341" spans="1:7" ht="45" x14ac:dyDescent="0.25">
      <c r="A341" s="13" t="s">
        <v>86</v>
      </c>
      <c r="B341" s="15" t="s">
        <v>166</v>
      </c>
      <c r="C341" s="15"/>
      <c r="D341" s="15" t="s">
        <v>175</v>
      </c>
      <c r="E341" s="27" t="s">
        <v>176</v>
      </c>
      <c r="F341" s="15">
        <f t="shared" si="12"/>
        <v>2.5300000000000002</v>
      </c>
      <c r="G341" s="18">
        <f t="shared" si="13"/>
        <v>865.36</v>
      </c>
    </row>
    <row r="342" spans="1:7" ht="45" x14ac:dyDescent="0.25">
      <c r="A342" s="13" t="s">
        <v>90</v>
      </c>
      <c r="B342" s="15" t="s">
        <v>166</v>
      </c>
      <c r="C342" s="15"/>
      <c r="D342" s="15" t="s">
        <v>177</v>
      </c>
      <c r="E342" s="27" t="s">
        <v>178</v>
      </c>
      <c r="F342" s="15">
        <f t="shared" si="12"/>
        <v>5.7999999999999989</v>
      </c>
      <c r="G342" s="18">
        <f t="shared" si="13"/>
        <v>1983.83</v>
      </c>
    </row>
    <row r="343" spans="1:7" ht="45" x14ac:dyDescent="0.25">
      <c r="A343" s="13" t="s">
        <v>94</v>
      </c>
      <c r="B343" s="15" t="s">
        <v>166</v>
      </c>
      <c r="C343" s="15"/>
      <c r="D343" s="15" t="s">
        <v>179</v>
      </c>
      <c r="E343" s="27" t="s">
        <v>180</v>
      </c>
      <c r="F343" s="15">
        <f t="shared" si="12"/>
        <v>5.1100000000000003</v>
      </c>
      <c r="G343" s="18">
        <f t="shared" si="13"/>
        <v>1747.82</v>
      </c>
    </row>
    <row r="344" spans="1:7" ht="45" x14ac:dyDescent="0.25">
      <c r="A344" s="13" t="s">
        <v>98</v>
      </c>
      <c r="B344" s="15" t="s">
        <v>166</v>
      </c>
      <c r="C344" s="15"/>
      <c r="D344" s="15" t="s">
        <v>181</v>
      </c>
      <c r="E344" s="27" t="s">
        <v>182</v>
      </c>
      <c r="F344" s="15">
        <f t="shared" si="12"/>
        <v>3.0300000000000002</v>
      </c>
      <c r="G344" s="18">
        <f t="shared" si="13"/>
        <v>1036.3800000000001</v>
      </c>
    </row>
    <row r="345" spans="1:7" ht="45" x14ac:dyDescent="0.25">
      <c r="A345" s="13" t="s">
        <v>102</v>
      </c>
      <c r="B345" s="15" t="s">
        <v>166</v>
      </c>
      <c r="C345" s="15"/>
      <c r="D345" s="15" t="s">
        <v>183</v>
      </c>
      <c r="E345" s="27" t="s">
        <v>184</v>
      </c>
      <c r="F345" s="15">
        <f t="shared" si="12"/>
        <v>8.11</v>
      </c>
      <c r="G345" s="18">
        <f t="shared" si="13"/>
        <v>2773.94</v>
      </c>
    </row>
    <row r="346" spans="1:7" ht="45" x14ac:dyDescent="0.25">
      <c r="A346" s="13" t="s">
        <v>106</v>
      </c>
      <c r="B346" s="15" t="s">
        <v>166</v>
      </c>
      <c r="C346" s="15"/>
      <c r="D346" s="15" t="s">
        <v>185</v>
      </c>
      <c r="E346" s="27" t="s">
        <v>186</v>
      </c>
      <c r="F346" s="15">
        <f t="shared" si="12"/>
        <v>6.42</v>
      </c>
      <c r="G346" s="18">
        <f t="shared" si="13"/>
        <v>2195.9</v>
      </c>
    </row>
    <row r="347" spans="1:7" ht="45" x14ac:dyDescent="0.25">
      <c r="A347" s="13" t="s">
        <v>110</v>
      </c>
      <c r="B347" s="15" t="s">
        <v>166</v>
      </c>
      <c r="C347" s="15"/>
      <c r="D347" s="15" t="s">
        <v>187</v>
      </c>
      <c r="E347" s="27" t="s">
        <v>188</v>
      </c>
      <c r="F347" s="15">
        <f t="shared" si="12"/>
        <v>3.5300000000000002</v>
      </c>
      <c r="G347" s="18">
        <f t="shared" si="13"/>
        <v>1207.4000000000001</v>
      </c>
    </row>
    <row r="348" spans="1:7" ht="45" x14ac:dyDescent="0.25">
      <c r="A348" s="13" t="s">
        <v>114</v>
      </c>
      <c r="B348" s="15" t="s">
        <v>166</v>
      </c>
      <c r="C348" s="15"/>
      <c r="D348" s="15" t="s">
        <v>189</v>
      </c>
      <c r="E348" s="27" t="s">
        <v>190</v>
      </c>
      <c r="F348" s="15">
        <f t="shared" si="12"/>
        <v>10.419999999999998</v>
      </c>
      <c r="G348" s="18">
        <f t="shared" si="13"/>
        <v>3564.06</v>
      </c>
    </row>
    <row r="349" spans="1:7" ht="45" x14ac:dyDescent="0.25">
      <c r="A349" s="13" t="s">
        <v>118</v>
      </c>
      <c r="B349" s="15" t="s">
        <v>191</v>
      </c>
      <c r="C349" s="15"/>
      <c r="D349" s="15" t="s">
        <v>192</v>
      </c>
      <c r="E349" s="27" t="s">
        <v>193</v>
      </c>
      <c r="F349" s="15">
        <f t="shared" si="12"/>
        <v>5.2</v>
      </c>
      <c r="G349" s="18">
        <f t="shared" si="13"/>
        <v>1778.61</v>
      </c>
    </row>
    <row r="350" spans="1:7" ht="45" x14ac:dyDescent="0.25">
      <c r="A350" s="13" t="s">
        <v>122</v>
      </c>
      <c r="B350" s="15" t="s">
        <v>191</v>
      </c>
      <c r="C350" s="15"/>
      <c r="D350" s="15" t="s">
        <v>194</v>
      </c>
      <c r="E350" s="27" t="s">
        <v>195</v>
      </c>
      <c r="F350" s="15">
        <f t="shared" si="12"/>
        <v>0.75</v>
      </c>
      <c r="G350" s="18">
        <f t="shared" si="13"/>
        <v>256.52999999999997</v>
      </c>
    </row>
    <row r="351" spans="1:7" ht="45" x14ac:dyDescent="0.25">
      <c r="A351" s="13" t="s">
        <v>196</v>
      </c>
      <c r="B351" s="15" t="s">
        <v>191</v>
      </c>
      <c r="C351" s="15"/>
      <c r="D351" s="15" t="s">
        <v>197</v>
      </c>
      <c r="E351" s="27" t="s">
        <v>198</v>
      </c>
      <c r="F351" s="15">
        <f t="shared" si="12"/>
        <v>3.4899999999999998</v>
      </c>
      <c r="G351" s="18">
        <f t="shared" si="13"/>
        <v>1193.72</v>
      </c>
    </row>
    <row r="352" spans="1:7" ht="45" x14ac:dyDescent="0.25">
      <c r="A352" s="13" t="s">
        <v>199</v>
      </c>
      <c r="B352" s="15" t="s">
        <v>191</v>
      </c>
      <c r="C352" s="15"/>
      <c r="D352" s="15" t="s">
        <v>200</v>
      </c>
      <c r="E352" s="27" t="s">
        <v>201</v>
      </c>
      <c r="F352" s="15">
        <f t="shared" si="12"/>
        <v>7.0100000000000007</v>
      </c>
      <c r="G352" s="18">
        <f t="shared" si="13"/>
        <v>2397.6999999999998</v>
      </c>
    </row>
    <row r="353" spans="1:7" ht="45" x14ac:dyDescent="0.25">
      <c r="A353" s="13" t="s">
        <v>202</v>
      </c>
      <c r="B353" s="15" t="s">
        <v>191</v>
      </c>
      <c r="C353" s="15"/>
      <c r="D353" s="15" t="s">
        <v>203</v>
      </c>
      <c r="E353" s="27" t="s">
        <v>204</v>
      </c>
      <c r="F353" s="15">
        <f t="shared" si="12"/>
        <v>1.25</v>
      </c>
      <c r="G353" s="18">
        <f t="shared" si="13"/>
        <v>427.55</v>
      </c>
    </row>
    <row r="354" spans="1:7" ht="45" x14ac:dyDescent="0.25">
      <c r="A354" s="13" t="s">
        <v>205</v>
      </c>
      <c r="B354" s="15" t="s">
        <v>191</v>
      </c>
      <c r="C354" s="15"/>
      <c r="D354" s="15" t="s">
        <v>206</v>
      </c>
      <c r="E354" s="27" t="s">
        <v>207</v>
      </c>
      <c r="F354" s="15">
        <f t="shared" si="12"/>
        <v>5.7999999999999989</v>
      </c>
      <c r="G354" s="18">
        <f t="shared" si="13"/>
        <v>1983.83</v>
      </c>
    </row>
    <row r="355" spans="1:7" ht="45" x14ac:dyDescent="0.25">
      <c r="A355" s="13" t="s">
        <v>208</v>
      </c>
      <c r="B355" s="15" t="s">
        <v>191</v>
      </c>
      <c r="C355" s="15"/>
      <c r="D355" s="15" t="s">
        <v>209</v>
      </c>
      <c r="E355" s="27" t="s">
        <v>210</v>
      </c>
      <c r="F355" s="15">
        <f t="shared" si="12"/>
        <v>8.82</v>
      </c>
      <c r="G355" s="18">
        <f t="shared" si="13"/>
        <v>3016.79</v>
      </c>
    </row>
    <row r="356" spans="1:7" ht="45" x14ac:dyDescent="0.25">
      <c r="A356" s="13" t="s">
        <v>211</v>
      </c>
      <c r="B356" s="15" t="s">
        <v>191</v>
      </c>
      <c r="C356" s="15"/>
      <c r="D356" s="15" t="s">
        <v>212</v>
      </c>
      <c r="E356" s="27" t="s">
        <v>213</v>
      </c>
      <c r="F356" s="15">
        <f t="shared" si="12"/>
        <v>1.75</v>
      </c>
      <c r="G356" s="18">
        <f t="shared" si="13"/>
        <v>598.57000000000005</v>
      </c>
    </row>
    <row r="357" spans="1:7" ht="45" x14ac:dyDescent="0.25">
      <c r="A357" s="13" t="s">
        <v>214</v>
      </c>
      <c r="B357" s="15" t="s">
        <v>191</v>
      </c>
      <c r="C357" s="15"/>
      <c r="D357" s="15" t="s">
        <v>215</v>
      </c>
      <c r="E357" s="27" t="s">
        <v>216</v>
      </c>
      <c r="F357" s="15">
        <f t="shared" si="12"/>
        <v>8.11</v>
      </c>
      <c r="G357" s="18">
        <f t="shared" si="13"/>
        <v>2773.94</v>
      </c>
    </row>
    <row r="358" spans="1:7" ht="60" x14ac:dyDescent="0.25">
      <c r="A358" s="13" t="s">
        <v>217</v>
      </c>
      <c r="B358" s="15" t="s">
        <v>191</v>
      </c>
      <c r="C358" s="15" t="s">
        <v>218</v>
      </c>
      <c r="D358" s="15" t="s">
        <v>219</v>
      </c>
      <c r="E358" s="27" t="s">
        <v>220</v>
      </c>
      <c r="F358" s="15">
        <f t="shared" si="12"/>
        <v>7.97</v>
      </c>
      <c r="G358" s="18">
        <f t="shared" si="13"/>
        <v>2726.06</v>
      </c>
    </row>
    <row r="359" spans="1:7" ht="60" x14ac:dyDescent="0.25">
      <c r="A359" s="13" t="s">
        <v>221</v>
      </c>
      <c r="B359" s="15" t="s">
        <v>191</v>
      </c>
      <c r="C359" s="15" t="s">
        <v>218</v>
      </c>
      <c r="D359" s="15" t="s">
        <v>222</v>
      </c>
      <c r="E359" s="27" t="s">
        <v>223</v>
      </c>
      <c r="F359" s="15">
        <f t="shared" si="12"/>
        <v>2.2800000000000002</v>
      </c>
      <c r="G359" s="18">
        <f t="shared" si="13"/>
        <v>779.85</v>
      </c>
    </row>
    <row r="360" spans="1:7" ht="60" x14ac:dyDescent="0.25">
      <c r="A360" s="13" t="s">
        <v>224</v>
      </c>
      <c r="B360" s="15" t="s">
        <v>191</v>
      </c>
      <c r="C360" s="15" t="s">
        <v>218</v>
      </c>
      <c r="D360" s="15" t="s">
        <v>225</v>
      </c>
      <c r="E360" s="27" t="s">
        <v>226</v>
      </c>
      <c r="F360" s="15">
        <f t="shared" si="12"/>
        <v>5.0199999999999996</v>
      </c>
      <c r="G360" s="18">
        <f t="shared" si="13"/>
        <v>1717.04</v>
      </c>
    </row>
    <row r="361" spans="1:7" ht="60" x14ac:dyDescent="0.25">
      <c r="A361" s="13" t="s">
        <v>227</v>
      </c>
      <c r="B361" s="15" t="s">
        <v>191</v>
      </c>
      <c r="C361" s="15" t="s">
        <v>218</v>
      </c>
      <c r="D361" s="15" t="s">
        <v>228</v>
      </c>
      <c r="E361" s="27" t="s">
        <v>229</v>
      </c>
      <c r="F361" s="15">
        <f t="shared" si="12"/>
        <v>0.25</v>
      </c>
      <c r="G361" s="18">
        <f t="shared" si="13"/>
        <v>85.51</v>
      </c>
    </row>
    <row r="362" spans="1:7" ht="60" x14ac:dyDescent="0.25">
      <c r="A362" s="13" t="s">
        <v>230</v>
      </c>
      <c r="B362" s="15" t="s">
        <v>191</v>
      </c>
      <c r="C362" s="15" t="s">
        <v>218</v>
      </c>
      <c r="D362" s="15" t="s">
        <v>231</v>
      </c>
      <c r="E362" s="27" t="s">
        <v>232</v>
      </c>
      <c r="F362" s="15">
        <f t="shared" si="12"/>
        <v>12.549999999999999</v>
      </c>
      <c r="G362" s="18">
        <f t="shared" si="13"/>
        <v>4292.6000000000004</v>
      </c>
    </row>
    <row r="363" spans="1:7" ht="60" x14ac:dyDescent="0.25">
      <c r="A363" s="13" t="s">
        <v>233</v>
      </c>
      <c r="B363" s="15" t="s">
        <v>191</v>
      </c>
      <c r="C363" s="15" t="s">
        <v>218</v>
      </c>
      <c r="D363" s="15" t="s">
        <v>234</v>
      </c>
      <c r="E363" s="27" t="s">
        <v>235</v>
      </c>
      <c r="F363" s="15">
        <f t="shared" si="12"/>
        <v>2.7800000000000002</v>
      </c>
      <c r="G363" s="18">
        <f t="shared" si="13"/>
        <v>950.87</v>
      </c>
    </row>
    <row r="364" spans="1:7" ht="60" x14ac:dyDescent="0.25">
      <c r="A364" s="13" t="s">
        <v>236</v>
      </c>
      <c r="B364" s="15" t="s">
        <v>191</v>
      </c>
      <c r="C364" s="15" t="s">
        <v>218</v>
      </c>
      <c r="D364" s="15" t="s">
        <v>237</v>
      </c>
      <c r="E364" s="27" t="s">
        <v>238</v>
      </c>
      <c r="F364" s="15">
        <f t="shared" si="12"/>
        <v>7.3299999999999992</v>
      </c>
      <c r="G364" s="18">
        <f t="shared" si="13"/>
        <v>2507.15</v>
      </c>
    </row>
    <row r="365" spans="1:7" ht="60" x14ac:dyDescent="0.25">
      <c r="A365" s="13" t="s">
        <v>239</v>
      </c>
      <c r="B365" s="15" t="s">
        <v>191</v>
      </c>
      <c r="C365" s="15" t="s">
        <v>218</v>
      </c>
      <c r="D365" s="15" t="s">
        <v>240</v>
      </c>
      <c r="E365" s="27" t="s">
        <v>241</v>
      </c>
      <c r="F365" s="15">
        <f t="shared" si="12"/>
        <v>0.25</v>
      </c>
      <c r="G365" s="18">
        <f t="shared" si="13"/>
        <v>85.51</v>
      </c>
    </row>
    <row r="366" spans="1:7" ht="60" x14ac:dyDescent="0.25">
      <c r="A366" s="13" t="s">
        <v>242</v>
      </c>
      <c r="B366" s="15" t="s">
        <v>191</v>
      </c>
      <c r="C366" s="15" t="s">
        <v>218</v>
      </c>
      <c r="D366" s="15" t="s">
        <v>243</v>
      </c>
      <c r="E366" s="27" t="s">
        <v>244</v>
      </c>
      <c r="F366" s="15">
        <f t="shared" si="12"/>
        <v>17.13</v>
      </c>
      <c r="G366" s="18">
        <f t="shared" si="13"/>
        <v>5859.15</v>
      </c>
    </row>
    <row r="367" spans="1:7" ht="60" x14ac:dyDescent="0.25">
      <c r="A367" s="13" t="s">
        <v>245</v>
      </c>
      <c r="B367" s="15" t="s">
        <v>191</v>
      </c>
      <c r="C367" s="15" t="s">
        <v>218</v>
      </c>
      <c r="D367" s="15" t="s">
        <v>246</v>
      </c>
      <c r="E367" s="27" t="s">
        <v>247</v>
      </c>
      <c r="F367" s="15">
        <f t="shared" si="12"/>
        <v>3.2800000000000002</v>
      </c>
      <c r="G367" s="18">
        <f t="shared" si="13"/>
        <v>1121.8900000000001</v>
      </c>
    </row>
    <row r="368" spans="1:7" ht="60" x14ac:dyDescent="0.25">
      <c r="A368" s="13" t="s">
        <v>248</v>
      </c>
      <c r="B368" s="15" t="s">
        <v>191</v>
      </c>
      <c r="C368" s="15" t="s">
        <v>218</v>
      </c>
      <c r="D368" s="15" t="s">
        <v>249</v>
      </c>
      <c r="E368" s="27" t="s">
        <v>250</v>
      </c>
      <c r="F368" s="15">
        <f t="shared" si="12"/>
        <v>9.6399999999999988</v>
      </c>
      <c r="G368" s="18">
        <f t="shared" si="13"/>
        <v>3297.27</v>
      </c>
    </row>
    <row r="369" spans="1:7" ht="60" x14ac:dyDescent="0.25">
      <c r="A369" s="13" t="s">
        <v>251</v>
      </c>
      <c r="B369" s="15" t="s">
        <v>191</v>
      </c>
      <c r="C369" s="15" t="s">
        <v>218</v>
      </c>
      <c r="D369" s="15" t="s">
        <v>252</v>
      </c>
      <c r="E369" s="27" t="s">
        <v>253</v>
      </c>
      <c r="F369" s="15">
        <f t="shared" si="12"/>
        <v>0.25</v>
      </c>
      <c r="G369" s="18">
        <f t="shared" si="13"/>
        <v>85.51</v>
      </c>
    </row>
    <row r="370" spans="1:7" ht="60" x14ac:dyDescent="0.25">
      <c r="A370" s="13" t="s">
        <v>254</v>
      </c>
      <c r="B370" s="15" t="s">
        <v>191</v>
      </c>
      <c r="C370" s="15" t="s">
        <v>218</v>
      </c>
      <c r="D370" s="15" t="s">
        <v>255</v>
      </c>
      <c r="E370" s="27" t="s">
        <v>256</v>
      </c>
      <c r="F370" s="15">
        <f t="shared" si="12"/>
        <v>21.71</v>
      </c>
      <c r="G370" s="18">
        <f t="shared" si="13"/>
        <v>7425.69</v>
      </c>
    </row>
    <row r="371" spans="1:7" ht="60" x14ac:dyDescent="0.25">
      <c r="A371" s="13" t="s">
        <v>257</v>
      </c>
      <c r="B371" s="15" t="s">
        <v>191</v>
      </c>
      <c r="C371" s="15" t="s">
        <v>218</v>
      </c>
      <c r="D371" s="15" t="s">
        <v>258</v>
      </c>
      <c r="E371" s="27" t="s">
        <v>259</v>
      </c>
      <c r="F371" s="15">
        <f t="shared" si="12"/>
        <v>3.7800000000000002</v>
      </c>
      <c r="G371" s="18">
        <f t="shared" si="13"/>
        <v>1292.9100000000001</v>
      </c>
    </row>
    <row r="372" spans="1:7" ht="60" x14ac:dyDescent="0.25">
      <c r="A372" s="13" t="s">
        <v>260</v>
      </c>
      <c r="B372" s="15" t="s">
        <v>191</v>
      </c>
      <c r="C372" s="15" t="s">
        <v>218</v>
      </c>
      <c r="D372" s="15" t="s">
        <v>261</v>
      </c>
      <c r="E372" s="27" t="s">
        <v>262</v>
      </c>
      <c r="F372" s="15">
        <f t="shared" si="12"/>
        <v>11.949999999999998</v>
      </c>
      <c r="G372" s="18">
        <f t="shared" si="13"/>
        <v>4087.38</v>
      </c>
    </row>
    <row r="373" spans="1:7" ht="60" x14ac:dyDescent="0.25">
      <c r="A373" s="13" t="s">
        <v>263</v>
      </c>
      <c r="B373" s="15" t="s">
        <v>191</v>
      </c>
      <c r="C373" s="15" t="s">
        <v>218</v>
      </c>
      <c r="D373" s="15" t="s">
        <v>264</v>
      </c>
      <c r="E373" s="27" t="s">
        <v>265</v>
      </c>
      <c r="F373" s="15">
        <f t="shared" si="12"/>
        <v>0.25</v>
      </c>
      <c r="G373" s="18">
        <f t="shared" si="13"/>
        <v>85.51</v>
      </c>
    </row>
    <row r="374" spans="1:7" ht="60" x14ac:dyDescent="0.25">
      <c r="A374" s="13" t="s">
        <v>266</v>
      </c>
      <c r="B374" s="14"/>
      <c r="C374" s="14" t="s">
        <v>267</v>
      </c>
      <c r="D374" s="21" t="s">
        <v>268</v>
      </c>
      <c r="E374" s="22" t="s">
        <v>269</v>
      </c>
      <c r="F374" s="15">
        <f t="shared" si="12"/>
        <v>1.25</v>
      </c>
      <c r="G374" s="18">
        <f t="shared" si="13"/>
        <v>427.55</v>
      </c>
    </row>
    <row r="375" spans="1:7" ht="60" x14ac:dyDescent="0.25">
      <c r="A375" s="13" t="s">
        <v>270</v>
      </c>
      <c r="B375" s="14"/>
      <c r="C375" s="14" t="s">
        <v>267</v>
      </c>
      <c r="D375" s="21" t="s">
        <v>271</v>
      </c>
      <c r="E375" s="22" t="s">
        <v>272</v>
      </c>
      <c r="F375" s="15">
        <f t="shared" si="12"/>
        <v>1.95</v>
      </c>
      <c r="G375" s="18">
        <f t="shared" si="13"/>
        <v>666.98</v>
      </c>
    </row>
    <row r="376" spans="1:7" ht="75" x14ac:dyDescent="0.25">
      <c r="A376" s="13" t="s">
        <v>273</v>
      </c>
      <c r="B376" s="14"/>
      <c r="C376" s="14" t="s">
        <v>267</v>
      </c>
      <c r="D376" s="21" t="s">
        <v>274</v>
      </c>
      <c r="E376" s="22" t="s">
        <v>275</v>
      </c>
      <c r="F376" s="15">
        <f t="shared" si="12"/>
        <v>1.85</v>
      </c>
      <c r="G376" s="18">
        <f t="shared" si="13"/>
        <v>632.77</v>
      </c>
    </row>
    <row r="377" spans="1:7" ht="75" x14ac:dyDescent="0.25">
      <c r="A377" s="13" t="s">
        <v>276</v>
      </c>
      <c r="B377" s="14"/>
      <c r="C377" s="14" t="s">
        <v>267</v>
      </c>
      <c r="D377" s="21" t="s">
        <v>277</v>
      </c>
      <c r="E377" s="22" t="s">
        <v>278</v>
      </c>
      <c r="F377" s="15">
        <f t="shared" si="12"/>
        <v>2.5</v>
      </c>
      <c r="G377" s="18">
        <f t="shared" si="13"/>
        <v>855.1</v>
      </c>
    </row>
    <row r="378" spans="1:7" ht="45" x14ac:dyDescent="0.25">
      <c r="A378" s="13" t="s">
        <v>279</v>
      </c>
      <c r="B378" s="14"/>
      <c r="C378" s="14" t="s">
        <v>267</v>
      </c>
      <c r="D378" s="21" t="s">
        <v>280</v>
      </c>
      <c r="E378" s="22" t="s">
        <v>281</v>
      </c>
      <c r="F378" s="15">
        <f t="shared" si="12"/>
        <v>2.4500000000000002</v>
      </c>
      <c r="G378" s="18">
        <f t="shared" si="13"/>
        <v>838</v>
      </c>
    </row>
    <row r="379" spans="1:7" ht="60" x14ac:dyDescent="0.25">
      <c r="A379" s="13" t="s">
        <v>282</v>
      </c>
      <c r="B379" s="14"/>
      <c r="C379" s="14" t="s">
        <v>267</v>
      </c>
      <c r="D379" s="21" t="s">
        <v>283</v>
      </c>
      <c r="E379" s="22" t="s">
        <v>284</v>
      </c>
      <c r="F379" s="15">
        <f t="shared" si="12"/>
        <v>3.25</v>
      </c>
      <c r="G379" s="18">
        <f t="shared" si="13"/>
        <v>1111.6300000000001</v>
      </c>
    </row>
    <row r="380" spans="1:7" s="7" customFormat="1" ht="75" x14ac:dyDescent="0.25">
      <c r="A380" s="13" t="s">
        <v>285</v>
      </c>
      <c r="B380" s="14"/>
      <c r="C380" s="14" t="s">
        <v>286</v>
      </c>
      <c r="D380" s="19" t="s">
        <v>287</v>
      </c>
      <c r="E380" s="20" t="s">
        <v>288</v>
      </c>
      <c r="F380" s="15">
        <f t="shared" si="12"/>
        <v>3.35</v>
      </c>
      <c r="G380" s="18">
        <f t="shared" si="13"/>
        <v>1145.83</v>
      </c>
    </row>
    <row r="381" spans="1:7" s="7" customFormat="1" ht="75" x14ac:dyDescent="0.25">
      <c r="A381" s="13" t="s">
        <v>289</v>
      </c>
      <c r="B381" s="14"/>
      <c r="C381" s="14" t="s">
        <v>286</v>
      </c>
      <c r="D381" s="19" t="s">
        <v>290</v>
      </c>
      <c r="E381" s="20" t="s">
        <v>291</v>
      </c>
      <c r="F381" s="15">
        <f t="shared" si="12"/>
        <v>3.75</v>
      </c>
      <c r="G381" s="18">
        <f t="shared" si="13"/>
        <v>1282.6500000000001</v>
      </c>
    </row>
    <row r="382" spans="1:7" x14ac:dyDescent="0.25">
      <c r="A382" s="13" t="s">
        <v>292</v>
      </c>
      <c r="B382" s="15" t="s">
        <v>191</v>
      </c>
      <c r="C382" s="14"/>
      <c r="D382" s="15" t="s">
        <v>293</v>
      </c>
      <c r="E382" s="22" t="s">
        <v>294</v>
      </c>
      <c r="F382" s="15">
        <f t="shared" si="12"/>
        <v>1.55</v>
      </c>
      <c r="G382" s="18">
        <f t="shared" si="13"/>
        <v>530.16</v>
      </c>
    </row>
    <row r="383" spans="1:7" x14ac:dyDescent="0.25">
      <c r="A383" s="13" t="s">
        <v>295</v>
      </c>
      <c r="B383" s="15" t="s">
        <v>191</v>
      </c>
      <c r="C383" s="14"/>
      <c r="D383" s="15" t="s">
        <v>296</v>
      </c>
      <c r="E383" s="22" t="s">
        <v>297</v>
      </c>
      <c r="F383" s="15">
        <f t="shared" si="12"/>
        <v>1.01</v>
      </c>
      <c r="G383" s="18">
        <f t="shared" si="13"/>
        <v>345.46</v>
      </c>
    </row>
    <row r="384" spans="1:7" x14ac:dyDescent="0.25">
      <c r="A384" s="13" t="s">
        <v>298</v>
      </c>
      <c r="B384" s="15" t="s">
        <v>191</v>
      </c>
      <c r="C384" s="14"/>
      <c r="D384" s="15" t="s">
        <v>299</v>
      </c>
      <c r="E384" s="22" t="s">
        <v>300</v>
      </c>
      <c r="F384" s="15">
        <f t="shared" ref="F384:F398" si="14">F114</f>
        <v>3.5100000000000002</v>
      </c>
      <c r="G384" s="18">
        <f t="shared" ref="G384:G398" si="15">ROUND($H$283*F384,2)</f>
        <v>1200.56</v>
      </c>
    </row>
    <row r="385" spans="1:7" x14ac:dyDescent="0.25">
      <c r="A385" s="13" t="s">
        <v>301</v>
      </c>
      <c r="B385" s="15" t="s">
        <v>191</v>
      </c>
      <c r="C385" s="14"/>
      <c r="D385" s="15" t="s">
        <v>302</v>
      </c>
      <c r="E385" s="22" t="s">
        <v>303</v>
      </c>
      <c r="F385" s="15">
        <f t="shared" si="14"/>
        <v>3.73</v>
      </c>
      <c r="G385" s="18">
        <f t="shared" si="15"/>
        <v>1275.81</v>
      </c>
    </row>
    <row r="386" spans="1:7" ht="30" x14ac:dyDescent="0.25">
      <c r="A386" s="13" t="s">
        <v>304</v>
      </c>
      <c r="B386" s="15" t="s">
        <v>191</v>
      </c>
      <c r="C386" s="14"/>
      <c r="D386" s="15" t="s">
        <v>305</v>
      </c>
      <c r="E386" s="22" t="s">
        <v>306</v>
      </c>
      <c r="F386" s="15">
        <f t="shared" si="14"/>
        <v>4.78</v>
      </c>
      <c r="G386" s="18">
        <f t="shared" si="15"/>
        <v>1634.95</v>
      </c>
    </row>
    <row r="387" spans="1:7" x14ac:dyDescent="0.25">
      <c r="A387" s="13" t="s">
        <v>307</v>
      </c>
      <c r="B387" s="15" t="s">
        <v>308</v>
      </c>
      <c r="C387" s="14"/>
      <c r="D387" s="15" t="s">
        <v>309</v>
      </c>
      <c r="E387" s="22" t="s">
        <v>310</v>
      </c>
      <c r="F387" s="15">
        <f t="shared" si="14"/>
        <v>3.27</v>
      </c>
      <c r="G387" s="18">
        <f t="shared" si="15"/>
        <v>1118.47</v>
      </c>
    </row>
    <row r="388" spans="1:7" x14ac:dyDescent="0.25">
      <c r="A388" s="13" t="s">
        <v>311</v>
      </c>
      <c r="B388" s="15" t="s">
        <v>308</v>
      </c>
      <c r="C388" s="14"/>
      <c r="D388" s="15" t="s">
        <v>312</v>
      </c>
      <c r="E388" s="22" t="s">
        <v>313</v>
      </c>
      <c r="F388" s="15">
        <f t="shared" si="14"/>
        <v>5.49</v>
      </c>
      <c r="G388" s="18">
        <f t="shared" si="15"/>
        <v>1877.8</v>
      </c>
    </row>
    <row r="389" spans="1:7" x14ac:dyDescent="0.25">
      <c r="A389" s="13" t="s">
        <v>314</v>
      </c>
      <c r="B389" s="15" t="s">
        <v>315</v>
      </c>
      <c r="C389" s="14"/>
      <c r="D389" s="15" t="s">
        <v>316</v>
      </c>
      <c r="E389" s="22" t="s">
        <v>317</v>
      </c>
      <c r="F389" s="15">
        <f t="shared" si="14"/>
        <v>2.2200000000000002</v>
      </c>
      <c r="G389" s="18">
        <f t="shared" si="15"/>
        <v>759.33</v>
      </c>
    </row>
    <row r="390" spans="1:7" x14ac:dyDescent="0.25">
      <c r="A390" s="13" t="s">
        <v>318</v>
      </c>
      <c r="B390" s="15" t="s">
        <v>319</v>
      </c>
      <c r="C390" s="14"/>
      <c r="D390" s="15" t="s">
        <v>320</v>
      </c>
      <c r="E390" s="22" t="s">
        <v>321</v>
      </c>
      <c r="F390" s="15">
        <f t="shared" si="14"/>
        <v>5.92</v>
      </c>
      <c r="G390" s="18">
        <f t="shared" si="15"/>
        <v>2024.88</v>
      </c>
    </row>
    <row r="391" spans="1:7" x14ac:dyDescent="0.25">
      <c r="A391" s="13" t="s">
        <v>322</v>
      </c>
      <c r="B391" s="15" t="s">
        <v>319</v>
      </c>
      <c r="C391" s="14"/>
      <c r="D391" s="15" t="s">
        <v>323</v>
      </c>
      <c r="E391" s="22" t="s">
        <v>324</v>
      </c>
      <c r="F391" s="15">
        <f t="shared" si="14"/>
        <v>9.6999999999999993</v>
      </c>
      <c r="G391" s="18">
        <f t="shared" si="15"/>
        <v>3317.79</v>
      </c>
    </row>
    <row r="392" spans="1:7" x14ac:dyDescent="0.25">
      <c r="A392" s="13" t="s">
        <v>325</v>
      </c>
      <c r="B392" s="15" t="s">
        <v>326</v>
      </c>
      <c r="C392" s="14"/>
      <c r="D392" s="15" t="s">
        <v>327</v>
      </c>
      <c r="E392" s="22" t="s">
        <v>328</v>
      </c>
      <c r="F392" s="15">
        <f t="shared" si="14"/>
        <v>3</v>
      </c>
      <c r="G392" s="18">
        <f t="shared" si="15"/>
        <v>1026.1199999999999</v>
      </c>
    </row>
    <row r="393" spans="1:7" x14ac:dyDescent="0.25">
      <c r="A393" s="13" t="s">
        <v>329</v>
      </c>
      <c r="B393" s="15" t="s">
        <v>330</v>
      </c>
      <c r="C393" s="14"/>
      <c r="D393" s="15" t="s">
        <v>368</v>
      </c>
      <c r="E393" s="22" t="s">
        <v>331</v>
      </c>
      <c r="F393" s="15">
        <f t="shared" si="14"/>
        <v>0.5</v>
      </c>
      <c r="G393" s="18">
        <f t="shared" si="15"/>
        <v>171.02</v>
      </c>
    </row>
    <row r="394" spans="1:7" x14ac:dyDescent="0.25">
      <c r="A394" s="13" t="s">
        <v>332</v>
      </c>
      <c r="B394" s="15" t="s">
        <v>333</v>
      </c>
      <c r="C394" s="14"/>
      <c r="D394" s="15" t="s">
        <v>334</v>
      </c>
      <c r="E394" s="22" t="s">
        <v>335</v>
      </c>
      <c r="F394" s="15">
        <f t="shared" si="14"/>
        <v>2.1800000000000002</v>
      </c>
      <c r="G394" s="18">
        <f t="shared" si="15"/>
        <v>745.65</v>
      </c>
    </row>
    <row r="395" spans="1:7" ht="30" x14ac:dyDescent="0.25">
      <c r="A395" s="13" t="s">
        <v>336</v>
      </c>
      <c r="B395" s="15" t="s">
        <v>333</v>
      </c>
      <c r="C395" s="14"/>
      <c r="D395" s="15" t="s">
        <v>337</v>
      </c>
      <c r="E395" s="22" t="s">
        <v>338</v>
      </c>
      <c r="F395" s="15">
        <f t="shared" si="14"/>
        <v>3.73</v>
      </c>
      <c r="G395" s="18">
        <f t="shared" si="15"/>
        <v>1275.81</v>
      </c>
    </row>
    <row r="396" spans="1:7" ht="30" x14ac:dyDescent="0.25">
      <c r="A396" s="13" t="s">
        <v>339</v>
      </c>
      <c r="B396" s="15" t="s">
        <v>333</v>
      </c>
      <c r="C396" s="14"/>
      <c r="D396" s="15" t="s">
        <v>340</v>
      </c>
      <c r="E396" s="22" t="s">
        <v>341</v>
      </c>
      <c r="F396" s="15">
        <f t="shared" si="14"/>
        <v>4.76</v>
      </c>
      <c r="G396" s="18">
        <f t="shared" si="15"/>
        <v>1628.11</v>
      </c>
    </row>
    <row r="397" spans="1:7" x14ac:dyDescent="0.25">
      <c r="A397" s="13" t="s">
        <v>342</v>
      </c>
      <c r="B397" s="31" t="s">
        <v>343</v>
      </c>
      <c r="C397" s="14"/>
      <c r="D397" s="15" t="s">
        <v>344</v>
      </c>
      <c r="E397" s="22" t="s">
        <v>345</v>
      </c>
      <c r="F397" s="15">
        <f t="shared" si="14"/>
        <v>3.89</v>
      </c>
      <c r="G397" s="18">
        <f t="shared" si="15"/>
        <v>1330.54</v>
      </c>
    </row>
    <row r="398" spans="1:7" x14ac:dyDescent="0.25">
      <c r="A398" s="36" t="s">
        <v>346</v>
      </c>
      <c r="B398" s="37" t="s">
        <v>347</v>
      </c>
      <c r="C398" s="38"/>
      <c r="D398" s="37" t="s">
        <v>369</v>
      </c>
      <c r="E398" s="39" t="s">
        <v>348</v>
      </c>
      <c r="F398" s="37">
        <f t="shared" si="14"/>
        <v>3.45</v>
      </c>
      <c r="G398" s="41">
        <f t="shared" si="15"/>
        <v>1180.04</v>
      </c>
    </row>
    <row r="399" spans="1:7" x14ac:dyDescent="0.25">
      <c r="A399" s="42"/>
      <c r="B399" s="42"/>
      <c r="C399" s="42"/>
      <c r="D399" s="43"/>
      <c r="E399" s="44"/>
      <c r="F399" s="45"/>
      <c r="G399" s="46"/>
    </row>
    <row r="400" spans="1:7" x14ac:dyDescent="0.25">
      <c r="A400" s="47" t="s">
        <v>349</v>
      </c>
      <c r="B400" s="48"/>
      <c r="C400" s="48"/>
      <c r="D400" s="56"/>
      <c r="E400" s="56"/>
      <c r="F400" s="56"/>
      <c r="G400" s="56"/>
    </row>
    <row r="401" spans="1:7" x14ac:dyDescent="0.25">
      <c r="A401" s="52" t="s">
        <v>350</v>
      </c>
      <c r="B401" s="52"/>
      <c r="C401" s="52"/>
      <c r="D401" s="52"/>
      <c r="E401" s="52"/>
      <c r="F401" s="52"/>
      <c r="G401" s="52"/>
    </row>
    <row r="402" spans="1:7" ht="45.75" customHeight="1" x14ac:dyDescent="0.25">
      <c r="A402" s="52" t="s">
        <v>351</v>
      </c>
      <c r="B402" s="52"/>
      <c r="C402" s="52"/>
      <c r="D402" s="52"/>
      <c r="E402" s="52"/>
      <c r="F402" s="52"/>
      <c r="G402" s="52"/>
    </row>
    <row r="403" spans="1:7" ht="31.5" customHeight="1" x14ac:dyDescent="0.25">
      <c r="A403" s="52" t="s">
        <v>352</v>
      </c>
      <c r="B403" s="52"/>
      <c r="C403" s="52"/>
      <c r="D403" s="52"/>
      <c r="E403" s="52"/>
      <c r="F403" s="52"/>
      <c r="G403" s="52"/>
    </row>
    <row r="404" spans="1:7" x14ac:dyDescent="0.25">
      <c r="A404" s="52" t="s">
        <v>353</v>
      </c>
      <c r="B404" s="52"/>
      <c r="C404" s="52"/>
      <c r="D404" s="52"/>
      <c r="E404" s="52"/>
      <c r="F404" s="52"/>
      <c r="G404" s="52"/>
    </row>
    <row r="405" spans="1:7" x14ac:dyDescent="0.25">
      <c r="A405" s="52" t="s">
        <v>354</v>
      </c>
      <c r="B405" s="52"/>
      <c r="C405" s="52"/>
      <c r="D405" s="52"/>
      <c r="E405" s="52"/>
      <c r="F405" s="52"/>
      <c r="G405" s="52"/>
    </row>
    <row r="406" spans="1:7" ht="31.5" customHeight="1" x14ac:dyDescent="0.25">
      <c r="A406" s="52" t="s">
        <v>366</v>
      </c>
      <c r="B406" s="52"/>
      <c r="C406" s="52"/>
      <c r="D406" s="52"/>
      <c r="E406" s="52"/>
      <c r="F406" s="52"/>
      <c r="G406" s="52"/>
    </row>
    <row r="407" spans="1:7" x14ac:dyDescent="0.25">
      <c r="A407" s="52" t="s">
        <v>356</v>
      </c>
      <c r="B407" s="52"/>
      <c r="C407" s="52"/>
      <c r="D407" s="52"/>
      <c r="E407" s="52"/>
      <c r="F407" s="52"/>
      <c r="G407" s="52"/>
    </row>
    <row r="408" spans="1:7" x14ac:dyDescent="0.25">
      <c r="A408" s="52" t="s">
        <v>357</v>
      </c>
      <c r="B408" s="52"/>
      <c r="C408" s="52"/>
      <c r="D408" s="52"/>
      <c r="E408" s="52"/>
      <c r="F408" s="52"/>
      <c r="G408" s="52"/>
    </row>
    <row r="409" spans="1:7" x14ac:dyDescent="0.25">
      <c r="A409" s="52" t="s">
        <v>358</v>
      </c>
      <c r="B409" s="52"/>
      <c r="C409" s="52"/>
      <c r="D409" s="52"/>
      <c r="E409" s="52"/>
      <c r="F409" s="52"/>
      <c r="G409" s="52"/>
    </row>
    <row r="410" spans="1:7" ht="29.25" customHeight="1" x14ac:dyDescent="0.25">
      <c r="A410" s="52" t="s">
        <v>359</v>
      </c>
      <c r="B410" s="52"/>
      <c r="C410" s="52"/>
      <c r="D410" s="52"/>
      <c r="E410" s="52"/>
      <c r="F410" s="52"/>
      <c r="G410" s="52"/>
    </row>
    <row r="411" spans="1:7" ht="63" customHeight="1" x14ac:dyDescent="0.25">
      <c r="A411" s="52" t="s">
        <v>360</v>
      </c>
      <c r="B411" s="52"/>
      <c r="C411" s="52"/>
      <c r="D411" s="52"/>
      <c r="E411" s="52"/>
      <c r="F411" s="52"/>
      <c r="G411" s="52"/>
    </row>
    <row r="412" spans="1:7" ht="39" customHeight="1" x14ac:dyDescent="0.25">
      <c r="A412" s="52" t="s">
        <v>361</v>
      </c>
      <c r="B412" s="52"/>
      <c r="C412" s="52"/>
      <c r="D412" s="52"/>
      <c r="E412" s="52"/>
      <c r="F412" s="52"/>
      <c r="G412" s="52"/>
    </row>
    <row r="413" spans="1:7" ht="32.25" customHeight="1" x14ac:dyDescent="0.25">
      <c r="A413" s="52" t="s">
        <v>362</v>
      </c>
      <c r="B413" s="52"/>
      <c r="C413" s="52"/>
      <c r="D413" s="52"/>
      <c r="E413" s="52"/>
      <c r="F413" s="52"/>
      <c r="G413" s="52"/>
    </row>
  </sheetData>
  <mergeCells count="72">
    <mergeCell ref="A10:G10"/>
    <mergeCell ref="A12:A13"/>
    <mergeCell ref="B12:B13"/>
    <mergeCell ref="C12:C13"/>
    <mergeCell ref="D12:D13"/>
    <mergeCell ref="E12:E13"/>
    <mergeCell ref="F12:F13"/>
    <mergeCell ref="G12:G13"/>
    <mergeCell ref="A139:G139"/>
    <mergeCell ref="A14:G14"/>
    <mergeCell ref="A48:G48"/>
    <mergeCell ref="D130:G130"/>
    <mergeCell ref="A131:G131"/>
    <mergeCell ref="A132:G132"/>
    <mergeCell ref="A133:G133"/>
    <mergeCell ref="A134:G134"/>
    <mergeCell ref="A135:G135"/>
    <mergeCell ref="A136:G136"/>
    <mergeCell ref="A137:G137"/>
    <mergeCell ref="A138:G138"/>
    <mergeCell ref="A266:G266"/>
    <mergeCell ref="A140:G140"/>
    <mergeCell ref="A141:G141"/>
    <mergeCell ref="A142:G142"/>
    <mergeCell ref="A143:G143"/>
    <mergeCell ref="A145:G145"/>
    <mergeCell ref="A147:A148"/>
    <mergeCell ref="B147:B148"/>
    <mergeCell ref="C147:C148"/>
    <mergeCell ref="D147:D148"/>
    <mergeCell ref="E147:E148"/>
    <mergeCell ref="F147:F148"/>
    <mergeCell ref="G147:G148"/>
    <mergeCell ref="A149:G149"/>
    <mergeCell ref="A183:G183"/>
    <mergeCell ref="D265:G265"/>
    <mergeCell ref="A278:G278"/>
    <mergeCell ref="A267:G267"/>
    <mergeCell ref="A268:G268"/>
    <mergeCell ref="A269:G269"/>
    <mergeCell ref="A270:G270"/>
    <mergeCell ref="A271:G271"/>
    <mergeCell ref="A272:G272"/>
    <mergeCell ref="A273:G273"/>
    <mergeCell ref="A274:G274"/>
    <mergeCell ref="A275:G275"/>
    <mergeCell ref="A276:G276"/>
    <mergeCell ref="A277:G277"/>
    <mergeCell ref="A403:G403"/>
    <mergeCell ref="A280:G280"/>
    <mergeCell ref="A282:A283"/>
    <mergeCell ref="B282:B283"/>
    <mergeCell ref="C282:C283"/>
    <mergeCell ref="D282:D283"/>
    <mergeCell ref="E282:E283"/>
    <mergeCell ref="F282:F283"/>
    <mergeCell ref="G282:G283"/>
    <mergeCell ref="A284:G284"/>
    <mergeCell ref="A318:G318"/>
    <mergeCell ref="D400:G400"/>
    <mergeCell ref="A401:G401"/>
    <mergeCell ref="A402:G402"/>
    <mergeCell ref="A410:G410"/>
    <mergeCell ref="A411:G411"/>
    <mergeCell ref="A412:G412"/>
    <mergeCell ref="A413:G413"/>
    <mergeCell ref="A404:G404"/>
    <mergeCell ref="A405:G405"/>
    <mergeCell ref="A406:G406"/>
    <mergeCell ref="A407:G407"/>
    <mergeCell ref="A408:G408"/>
    <mergeCell ref="A409:G409"/>
  </mergeCells>
  <pageMargins left="0.74803149606299213" right="0.74803149606299213" top="0.98425196850393704" bottom="0.98425196850393704" header="0.51181102362204722" footer="0.51181102362204722"/>
  <pageSetup paperSize="9" scale="68" fitToHeight="0" orientation="portrait" r:id="rId1"/>
  <headerFooter alignWithMargins="0"/>
  <rowBreaks count="1" manualBreakCount="1">
    <brk id="1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прил1.5.1-1-2017_Компл.усл.стом</vt:lpstr>
      <vt:lpstr>'прил1.5.1-1-2017_Компл.усл.стом'!Заголовки_для_печати</vt:lpstr>
      <vt:lpstr>'прил1.5.1-1-2017_Компл.усл.стом'!Область_печати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Плукчи</dc:creator>
  <cp:lastModifiedBy>Плукчи</cp:lastModifiedBy>
  <dcterms:created xsi:type="dcterms:W3CDTF">2017-04-10T00:39:38Z</dcterms:created>
  <dcterms:modified xsi:type="dcterms:W3CDTF">2017-04-19T03:28:22Z</dcterms:modified>
</cp:coreProperties>
</file>