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2\Заседание 9-2022\"/>
    </mc:Choice>
  </mc:AlternateContent>
  <xr:revisionPtr revIDLastSave="0" documentId="13_ncr:1_{C096BAFA-BFAC-4F86-8422-D2902BB4A998}" xr6:coauthVersionLast="47" xr6:coauthVersionMax="47" xr10:uidLastSave="{00000000-0000-0000-0000-000000000000}"/>
  <bookViews>
    <workbookView xWindow="-120" yWindow="-120" windowWidth="29040" windowHeight="15840" xr2:uid="{AF0FABD2-C46B-4943-B483-3AD953FEBEC9}"/>
  </bookViews>
  <sheets>
    <sheet name="Прил. к Протоколу Распред по МО" sheetId="1" r:id="rId1"/>
  </sheets>
  <definedNames>
    <definedName name="_xlnm._FilterDatabase" localSheetId="0" hidden="1">'Прил. к Протоколу Распред по МО'!$A$6:$AO$72</definedName>
    <definedName name="Z_0B4EACC7_BD33_4D0F_B950_7C65808738A6_.wvu.PrintArea" localSheetId="0" hidden="1">'Прил. к Протоколу Распред по МО'!$A$6:$B$10</definedName>
    <definedName name="Z_2675EB58_0F81_4B93_97F1_BCD0059185FC_.wvu.PrintArea" localSheetId="0" hidden="1">'Прил. к Протоколу Распред по МО'!$A$6:$B$10</definedName>
    <definedName name="Z_38E4F6E6_79FE_49A2_919F_86D1E0D69BEA_.wvu.PrintArea" localSheetId="0" hidden="1">'Прил. к Протоколу Распред по МО'!$A$6:$B$10</definedName>
    <definedName name="Z_38E4F6E6_79FE_49A2_919F_86D1E0D69BEA_.wvu.Rows" localSheetId="0" hidden="1">'Прил. к Протоколу Распред по МО'!$5:$5</definedName>
    <definedName name="Z_55533612_EDF6_4FC5_A047_43F9841888F7_.wvu.PrintArea" localSheetId="0" hidden="1">'Прил. к Протоколу Распред по МО'!$A$6:$B$10</definedName>
    <definedName name="Z_58AFA16B_AFD1_481C_8FF4_BBEE8D8A6189_.wvu.PrintArea" localSheetId="0" hidden="1">'Прил. к Протоколу Распред по МО'!$A$6:$B$10</definedName>
    <definedName name="Z_8F4803BB_7696_4B4E_899C_F543CB393342_.wvu.PrintArea" localSheetId="0" hidden="1">'Прил. к Протоколу Распред по МО'!$A$1:$AN$70</definedName>
    <definedName name="Z_8F4803BB_7696_4B4E_899C_F543CB393342_.wvu.PrintTitles" localSheetId="0" hidden="1">'Прил. к Протоколу Распред по МО'!$A:$B</definedName>
    <definedName name="Z_F22902E8_03A3_4765_AE81_9A87332E87C1_.wvu.PrintArea" localSheetId="0" hidden="1">'Прил. к Протоколу Распред по МО'!$A$1:$AN$70</definedName>
    <definedName name="Z_F22902E8_03A3_4765_AE81_9A87332E87C1_.wvu.PrintTitles" localSheetId="0" hidden="1">'Прил. к Протоколу Распред по МО'!$A:$B</definedName>
    <definedName name="Z_F90237B9_EEAD_4CCF_A02F_00A32D625E60_.wvu.Cols" localSheetId="0" hidden="1">'Прил. к Протоколу Распред по МО'!#REF!</definedName>
    <definedName name="Z_F90237B9_EEAD_4CCF_A02F_00A32D625E60_.wvu.PrintArea" localSheetId="0" hidden="1">'Прил. к Протоколу Распред по МО'!$A$6:$B$10</definedName>
    <definedName name="_xlnm.Print_Titles" localSheetId="0">'Прил. к Протоколу Распред по МО'!$A:$B</definedName>
    <definedName name="_xlnm.Print_Area" localSheetId="0">'Прил. к Протоколу Распред по МО'!$A$1:$AN$70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1" l="1"/>
  <c r="N22" i="1"/>
  <c r="N19" i="1"/>
  <c r="AN19" i="1" s="1"/>
  <c r="N18" i="1"/>
  <c r="N70" i="1" s="1"/>
  <c r="N17" i="1"/>
  <c r="AN12" i="1"/>
  <c r="AN13" i="1"/>
  <c r="AN14" i="1"/>
  <c r="AN15" i="1"/>
  <c r="AN16" i="1"/>
  <c r="AN17" i="1"/>
  <c r="AN18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2" i="1"/>
  <c r="AN11" i="1"/>
  <c r="U11" i="1"/>
  <c r="U70" i="1" s="1"/>
  <c r="D70" i="1"/>
  <c r="E70" i="1"/>
  <c r="F70" i="1"/>
  <c r="G70" i="1"/>
  <c r="H70" i="1"/>
  <c r="I70" i="1"/>
  <c r="J70" i="1"/>
  <c r="K70" i="1"/>
  <c r="L70" i="1"/>
  <c r="M70" i="1"/>
  <c r="O70" i="1"/>
  <c r="P70" i="1"/>
  <c r="Q70" i="1"/>
  <c r="R70" i="1"/>
  <c r="S70" i="1"/>
  <c r="V70" i="1"/>
  <c r="W70" i="1"/>
  <c r="X70" i="1"/>
  <c r="Y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C70" i="1"/>
  <c r="AN70" i="1" l="1"/>
  <c r="T11" i="1" l="1"/>
  <c r="T70" i="1" s="1"/>
  <c r="AA11" i="1"/>
  <c r="AA70" i="1" s="1"/>
  <c r="Z11" i="1"/>
  <c r="Z70" i="1" s="1"/>
</calcChain>
</file>

<file path=xl/sharedStrings.xml><?xml version="1.0" encoding="utf-8"?>
<sst xmlns="http://schemas.openxmlformats.org/spreadsheetml/2006/main" count="215" uniqueCount="127">
  <si>
    <t>Распределение объемов медицинской помощи и финансового обеспечения объемов медицинской помощи для медицинских организаций 
 в пределах объемов, установленных Территориальной программой ОМС на 2022 год, в соответствии с приложением № 2 
к протоколу заседания Комиссии по разработке территориальной программы обязательного медицинского страхования в Камчатском крае № 9/2022</t>
  </si>
  <si>
    <t>№ п/п</t>
  </si>
  <si>
    <t>Наименование МО</t>
  </si>
  <si>
    <t>Скорая медицинская помощь</t>
  </si>
  <si>
    <t>Амбулаторно-поликлиническая помощь</t>
  </si>
  <si>
    <t>Стационарная помощь</t>
  </si>
  <si>
    <t>Дневной стационар</t>
  </si>
  <si>
    <t>Диагностич.услуги</t>
  </si>
  <si>
    <t>ВСЕГО</t>
  </si>
  <si>
    <t>C проф. целью, всего</t>
  </si>
  <si>
    <t>в том числе:</t>
  </si>
  <si>
    <t>C иной целью, всего</t>
  </si>
  <si>
    <t>В кабинете неотложной медицинской помощи</t>
  </si>
  <si>
    <t>Обращений в связи с заболеваниями, всего</t>
  </si>
  <si>
    <t>Диагностич. Услуги</t>
  </si>
  <si>
    <t>Всего по Амбулаторной помощи</t>
  </si>
  <si>
    <t>Всего по стационару</t>
  </si>
  <si>
    <t>случай лечения в круглосуточном стационаре (за исключением медицинской помощи по профилю "Онкология")</t>
  </si>
  <si>
    <t>случай лечения в круглосуточном стационаре по профилю "Онкология"</t>
  </si>
  <si>
    <t>медицинская реабилитация</t>
  </si>
  <si>
    <t>высокотехнологичная медицинская помощь (за исключением медицинской помощи по профилю "Онкология")</t>
  </si>
  <si>
    <t>высокотехнологичная медицинская помощь по профилю "Онкология"</t>
  </si>
  <si>
    <t>Всего по дневному стационару</t>
  </si>
  <si>
    <t xml:space="preserve"> случай лечения в дневном стационаре (за исключением медицинской помощи по профилю "Онкология")</t>
  </si>
  <si>
    <t>случай лечения в дневном стационаре по профилю "Онкология"</t>
  </si>
  <si>
    <t>случай лечения в дневном стационаре по профилю "Акушерство и гинекология (для вспомогательных репродуктивных технологий)"</t>
  </si>
  <si>
    <t>проведение медициских осмотров в рамках диспансеризации (1-ый этап)</t>
  </si>
  <si>
    <t>проф.осмотры по порядку</t>
  </si>
  <si>
    <t>вызовы</t>
  </si>
  <si>
    <t>стоимость</t>
  </si>
  <si>
    <t>посещ</t>
  </si>
  <si>
    <t>обращений</t>
  </si>
  <si>
    <t>кол.усл</t>
  </si>
  <si>
    <t>случай госпитализации</t>
  </si>
  <si>
    <t xml:space="preserve">стоимость  </t>
  </si>
  <si>
    <t>случай лечения</t>
  </si>
  <si>
    <t>ООО "ЮНИЛАБ-ХАБАРОВСК"</t>
  </si>
  <si>
    <t>АО "МЕДИЦИНА"</t>
  </si>
  <si>
    <t>ИТОГО</t>
  </si>
  <si>
    <t>Наименование профиля ВМП</t>
  </si>
  <si>
    <t>Номер группы ВМП</t>
  </si>
  <si>
    <t>410001 ГБУЗ " Камчатская краевая больница им.А.С. Лукашевского "</t>
  </si>
  <si>
    <t>ГБУЗ "Камчатская краевая детская больница "</t>
  </si>
  <si>
    <t>ГБУЗ "Камчатский краевой онкологический диспансер "</t>
  </si>
  <si>
    <t>ЧУЗ "КБ "РЖД-Медицина" г.Владивосток"</t>
  </si>
  <si>
    <t>ГБУЗ " Петропавловск-Камчатская городская больница № 2 "</t>
  </si>
  <si>
    <t>АО "Медицина"</t>
  </si>
  <si>
    <t>ОБУЗ "КО НКЦ имени Г.Е. Островерхова"</t>
  </si>
  <si>
    <t>случаи</t>
  </si>
  <si>
    <t>ККБ Лукашевского</t>
  </si>
  <si>
    <t>ККДБ</t>
  </si>
  <si>
    <t>ККОД</t>
  </si>
  <si>
    <t>КККВД</t>
  </si>
  <si>
    <t>Краев.стоматология</t>
  </si>
  <si>
    <t>ГДИБ</t>
  </si>
  <si>
    <t>КККД</t>
  </si>
  <si>
    <t>ГБ № 1</t>
  </si>
  <si>
    <t>ГБ № 2</t>
  </si>
  <si>
    <t>Род.дом</t>
  </si>
  <si>
    <t>Гериатр. больница</t>
  </si>
  <si>
    <t>ГП № 1</t>
  </si>
  <si>
    <t>ГП № 3</t>
  </si>
  <si>
    <t>ГДП № 1</t>
  </si>
  <si>
    <t>ГДП № 2</t>
  </si>
  <si>
    <t>Гор. стоматология</t>
  </si>
  <si>
    <t>Детск. стоматолог.</t>
  </si>
  <si>
    <t>ГССМП</t>
  </si>
  <si>
    <t>Елизов. ССМП</t>
  </si>
  <si>
    <t>ЕРБ</t>
  </si>
  <si>
    <t>Елизов. стом. полик.</t>
  </si>
  <si>
    <t>Вилючинская ГБ</t>
  </si>
  <si>
    <t>МСЧ УВД</t>
  </si>
  <si>
    <t>ДВОМЦ</t>
  </si>
  <si>
    <t>Филиал №2 ФГКУ "1477 ВМКГ"</t>
  </si>
  <si>
    <t>У-Камчатская РБ</t>
  </si>
  <si>
    <t>Ключевская РБ</t>
  </si>
  <si>
    <t>У-Большерецкая РБ</t>
  </si>
  <si>
    <t>Озерновская РБ</t>
  </si>
  <si>
    <t>Мильковская РБ</t>
  </si>
  <si>
    <t>Быстринская РБ</t>
  </si>
  <si>
    <t>Соболевская РБ</t>
  </si>
  <si>
    <t>Корякская ОБ</t>
  </si>
  <si>
    <t>Тигильская РБ</t>
  </si>
  <si>
    <t>Олюторская РБ</t>
  </si>
  <si>
    <t>Карагинская РБ</t>
  </si>
  <si>
    <t>Пенжинская РБ</t>
  </si>
  <si>
    <t>Никольская РБ</t>
  </si>
  <si>
    <t>Центр общ. Здоровья</t>
  </si>
  <si>
    <t>Камч.невролог.кл-ка</t>
  </si>
  <si>
    <t>ОРМЕДИУМ</t>
  </si>
  <si>
    <t>БМК</t>
  </si>
  <si>
    <t>ЭКО центр</t>
  </si>
  <si>
    <t>РЖД-Медицина</t>
  </si>
  <si>
    <t>СПИД</t>
  </si>
  <si>
    <t>ООО "Жемчужина Камчатки"</t>
  </si>
  <si>
    <t>М-Лайн</t>
  </si>
  <si>
    <t>ИМПУЛЬС</t>
  </si>
  <si>
    <t>Нефросовет</t>
  </si>
  <si>
    <t>Тубдиспансер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</si>
  <si>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</si>
  <si>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</si>
  <si>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</si>
  <si>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</si>
  <si>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</si>
  <si>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</si>
  <si>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</si>
  <si>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</si>
  <si>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</si>
  <si>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</si>
  <si>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</si>
  <si>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</si>
  <si>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</si>
  <si>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</si>
  <si>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</si>
  <si>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</si>
  <si>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</si>
  <si>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</si>
  <si>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</si>
  <si>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</si>
  <si>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АНО "МЕДИЦИНСКИЙ ЦЕНТР "ЖИЗНЬ"</t>
  </si>
  <si>
    <t>ООО "ЦИЭР "ЭМБРИЛАЙФ"</t>
  </si>
  <si>
    <t>КГБУЗ "ПЕРИНАТАЛЬНЫЙ ЦЕНТР"</t>
  </si>
  <si>
    <t>КГБУЗ "ККБ" ИМЕНИ ПРОФЕССОРА О.В. ВЛАДИМИРЦЕВА</t>
  </si>
  <si>
    <t>ООО "МАТЬ И ДИТЯ ЯРОСЛАВЛЬ"</t>
  </si>
  <si>
    <t>ООО "МК ДОКТОР РЯДОМ"</t>
  </si>
  <si>
    <t>КГБУЗ ДККБ им.А. К. ПИОТРОВИЧА</t>
  </si>
  <si>
    <t>Распределение объемов медицинской помощи и финансового обеспечения объемов медицинской помощи для медицинских организаций 
 в пределах объемов, установленных Территориальной программой ОМС на 2023 год, в соответствии с приложением № 2 
к протоколу заседания Комиссии по разработке территориальной программы обязательного медицинского страхования в Камчатском крае № 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</si>
</sst>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_-* #,##0_р_._-;\-* #,##0_р_._-;_-* &quot;-&quot;_р_._-;_-@_-"/>
    <numFmt numFmtId="167" formatCode="_-* #,##0.00_р_._-;\-* #,##0.00_р_._-;_-* &quot;-&quot;_р_._-;_-@_-"/>
  </numFmts>
  <fonts count="6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Calibri"/>
      <family val="2"/>
      <charset val="204"/>
      <scheme val="minor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30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38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/>
    <xf numFmtId="165" fontId="2" fillId="0" borderId="12" xfId="0" applyNumberFormat="1" applyFont="1" applyBorder="1" applyAlignment="1">
      <alignment horizontal="center" wrapText="1"/>
    </xf>
    <xf numFmtId="164" fontId="2" fillId="0" borderId="13" xfId="0" applyNumberFormat="1" applyFont="1" applyBorder="1" applyAlignment="1">
      <alignment horizontal="center" wrapText="1"/>
    </xf>
    <xf numFmtId="165" fontId="2" fillId="0" borderId="14" xfId="0" applyNumberFormat="1" applyFont="1" applyBorder="1" applyAlignment="1">
      <alignment horizontal="center" wrapText="1"/>
    </xf>
    <xf numFmtId="165" fontId="2" fillId="0" borderId="15" xfId="0" applyNumberFormat="1" applyFont="1" applyBorder="1" applyAlignment="1">
      <alignment horizontal="center" wrapText="1"/>
    </xf>
    <xf numFmtId="164" fontId="2" fillId="0" borderId="40" xfId="0" applyNumberFormat="1" applyFont="1" applyBorder="1" applyAlignment="1">
      <alignment horizontal="center" wrapText="1"/>
    </xf>
    <xf numFmtId="164" fontId="2" fillId="0" borderId="18" xfId="0" applyNumberFormat="1" applyFont="1" applyBorder="1" applyAlignment="1">
      <alignment horizontal="center" wrapText="1"/>
    </xf>
    <xf numFmtId="165" fontId="2" fillId="0" borderId="18" xfId="0" applyNumberFormat="1" applyFont="1" applyBorder="1" applyAlignment="1">
      <alignment horizontal="center" wrapText="1"/>
    </xf>
    <xf numFmtId="164" fontId="2" fillId="0" borderId="15" xfId="0" applyNumberFormat="1" applyFont="1" applyBorder="1" applyAlignment="1">
      <alignment horizontal="center" wrapText="1"/>
    </xf>
    <xf numFmtId="165" fontId="2" fillId="0" borderId="0" xfId="0" applyNumberFormat="1" applyFont="1"/>
    <xf numFmtId="0" fontId="2" fillId="0" borderId="43" xfId="0" applyFont="1" applyBorder="1" applyAlignment="1">
      <alignment horizontal="center"/>
    </xf>
    <xf numFmtId="0" fontId="2" fillId="0" borderId="44" xfId="0" applyFont="1" applyBorder="1"/>
    <xf numFmtId="165" fontId="2" fillId="0" borderId="21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165" fontId="2" fillId="0" borderId="23" xfId="0" applyNumberFormat="1" applyFont="1" applyBorder="1" applyAlignment="1">
      <alignment horizontal="center" wrapText="1"/>
    </xf>
    <xf numFmtId="165" fontId="2" fillId="0" borderId="24" xfId="0" applyNumberFormat="1" applyFont="1" applyBorder="1" applyAlignment="1">
      <alignment horizontal="center" wrapText="1"/>
    </xf>
    <xf numFmtId="164" fontId="2" fillId="0" borderId="43" xfId="0" applyNumberFormat="1" applyFont="1" applyBorder="1" applyAlignment="1">
      <alignment horizontal="center" wrapText="1"/>
    </xf>
    <xf numFmtId="166" fontId="2" fillId="0" borderId="23" xfId="0" applyNumberFormat="1" applyFont="1" applyBorder="1" applyAlignment="1">
      <alignment horizontal="center" wrapText="1"/>
    </xf>
    <xf numFmtId="166" fontId="2" fillId="0" borderId="25" xfId="0" applyNumberFormat="1" applyFont="1" applyBorder="1" applyAlignment="1">
      <alignment horizontal="center" wrapText="1"/>
    </xf>
    <xf numFmtId="167" fontId="2" fillId="0" borderId="25" xfId="0" applyNumberFormat="1" applyFont="1" applyBorder="1" applyAlignment="1">
      <alignment horizontal="center" wrapText="1"/>
    </xf>
    <xf numFmtId="164" fontId="2" fillId="0" borderId="25" xfId="0" applyNumberFormat="1" applyFont="1" applyBorder="1" applyAlignment="1">
      <alignment horizontal="center" wrapText="1"/>
    </xf>
    <xf numFmtId="165" fontId="2" fillId="0" borderId="25" xfId="0" applyNumberFormat="1" applyFont="1" applyBorder="1" applyAlignment="1">
      <alignment horizontal="center" wrapText="1"/>
    </xf>
    <xf numFmtId="164" fontId="2" fillId="0" borderId="24" xfId="0" applyNumberFormat="1" applyFont="1" applyBorder="1" applyAlignment="1">
      <alignment horizontal="center" wrapText="1"/>
    </xf>
    <xf numFmtId="164" fontId="2" fillId="0" borderId="20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right" wrapText="1"/>
    </xf>
    <xf numFmtId="0" fontId="2" fillId="0" borderId="44" xfId="0" applyFont="1" applyBorder="1" applyAlignment="1">
      <alignment horizontal="left"/>
    </xf>
    <xf numFmtId="0" fontId="2" fillId="0" borderId="45" xfId="0" applyFont="1" applyBorder="1"/>
    <xf numFmtId="0" fontId="2" fillId="0" borderId="46" xfId="1" applyFont="1" applyBorder="1"/>
    <xf numFmtId="0" fontId="2" fillId="0" borderId="44" xfId="1" applyFont="1" applyBorder="1"/>
    <xf numFmtId="165" fontId="2" fillId="0" borderId="22" xfId="0" applyNumberFormat="1" applyFont="1" applyBorder="1" applyAlignment="1">
      <alignment horizontal="center" wrapText="1"/>
    </xf>
    <xf numFmtId="0" fontId="2" fillId="0" borderId="47" xfId="1" applyFont="1" applyBorder="1"/>
    <xf numFmtId="0" fontId="3" fillId="0" borderId="44" xfId="1" applyFont="1" applyBorder="1" applyAlignment="1">
      <alignment wrapText="1"/>
    </xf>
    <xf numFmtId="0" fontId="2" fillId="0" borderId="48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" fontId="2" fillId="0" borderId="49" xfId="0" applyNumberFormat="1" applyFont="1" applyBorder="1" applyAlignment="1">
      <alignment horizontal="center"/>
    </xf>
    <xf numFmtId="166" fontId="2" fillId="0" borderId="0" xfId="0" applyNumberFormat="1" applyFont="1"/>
    <xf numFmtId="16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4" fontId="2" fillId="0" borderId="0" xfId="0" applyNumberFormat="1" applyFont="1"/>
    <xf numFmtId="167" fontId="2" fillId="0" borderId="0" xfId="0" applyNumberFormat="1" applyFont="1"/>
    <xf numFmtId="0" fontId="5" fillId="0" borderId="0" xfId="0" applyFont="1" applyAlignment="1">
      <alignment vertical="center"/>
    </xf>
    <xf numFmtId="0" fontId="2" fillId="0" borderId="35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4" fillId="0" borderId="49" xfId="0" applyFont="1" applyBorder="1" applyAlignment="1">
      <alignment horizontal="center" wrapText="1"/>
    </xf>
    <xf numFmtId="0" fontId="4" fillId="0" borderId="55" xfId="0" applyFont="1" applyBorder="1" applyAlignment="1">
      <alignment horizontal="center" wrapText="1"/>
    </xf>
    <xf numFmtId="0" fontId="4" fillId="0" borderId="56" xfId="0" applyFont="1" applyBorder="1" applyAlignment="1">
      <alignment horizontal="center" wrapText="1"/>
    </xf>
    <xf numFmtId="0" fontId="4" fillId="0" borderId="50" xfId="0" applyFont="1" applyBorder="1" applyAlignment="1">
      <alignment horizontal="center" wrapText="1"/>
    </xf>
    <xf numFmtId="0" fontId="4" fillId="0" borderId="12" xfId="0" applyFont="1" applyBorder="1" applyAlignment="1">
      <alignment horizontal="left" wrapText="1"/>
    </xf>
    <xf numFmtId="3" fontId="4" fillId="0" borderId="18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/>
    <xf numFmtId="4" fontId="2" fillId="0" borderId="18" xfId="0" applyNumberFormat="1" applyFont="1" applyBorder="1"/>
    <xf numFmtId="3" fontId="2" fillId="0" borderId="12" xfId="0" applyNumberFormat="1" applyFont="1" applyBorder="1"/>
    <xf numFmtId="4" fontId="2" fillId="0" borderId="13" xfId="0" applyNumberFormat="1" applyFont="1" applyBorder="1"/>
    <xf numFmtId="3" fontId="2" fillId="0" borderId="55" xfId="0" applyNumberFormat="1" applyFont="1" applyBorder="1"/>
    <xf numFmtId="4" fontId="2" fillId="0" borderId="55" xfId="0" applyNumberFormat="1" applyFont="1" applyBorder="1"/>
    <xf numFmtId="0" fontId="2" fillId="0" borderId="55" xfId="0" applyFont="1" applyBorder="1"/>
    <xf numFmtId="3" fontId="2" fillId="0" borderId="49" xfId="0" applyNumberFormat="1" applyFont="1" applyBorder="1"/>
    <xf numFmtId="4" fontId="2" fillId="0" borderId="50" xfId="0" applyNumberFormat="1" applyFont="1" applyBorder="1"/>
    <xf numFmtId="164" fontId="4" fillId="0" borderId="42" xfId="0" applyNumberFormat="1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41" xfId="0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52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4" fillId="0" borderId="53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2" fillId="0" borderId="53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2" fillId="0" borderId="54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51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34" xfId="0" applyNumberFormat="1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166" fontId="2" fillId="0" borderId="18" xfId="0" applyNumberFormat="1" applyFont="1" applyBorder="1" applyAlignment="1">
      <alignment horizontal="center" wrapText="1"/>
    </xf>
    <xf numFmtId="166" fontId="2" fillId="0" borderId="14" xfId="0" applyNumberFormat="1" applyFont="1" applyBorder="1" applyAlignment="1">
      <alignment horizontal="center" wrapText="1"/>
    </xf>
    <xf numFmtId="167" fontId="2" fillId="0" borderId="18" xfId="0" applyNumberFormat="1" applyFont="1" applyBorder="1" applyAlignment="1">
      <alignment horizontal="center" wrapText="1"/>
    </xf>
    <xf numFmtId="164" fontId="2" fillId="0" borderId="42" xfId="0" applyNumberFormat="1" applyFont="1" applyBorder="1" applyAlignment="1">
      <alignment horizontal="center" wrapText="1"/>
    </xf>
  </cellXfs>
  <cellStyles count="2">
    <cellStyle name="Обычный" xfId="0" builtinId="0"/>
    <cellStyle name="Обычный_Шаблон 1-2016" xfId="1" xr:uid="{D36A9BB2-D26C-48E3-8124-110F57EEA3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1A7D0-778E-4F8C-A74F-1C39B1D41697}">
  <sheetPr>
    <tabColor rgb="FFFF0000"/>
    <pageSetUpPr fitToPage="1"/>
  </sheetPr>
  <dimension ref="A2:AS145"/>
  <sheetViews>
    <sheetView tabSelected="1" topLeftCell="A4" zoomScaleNormal="100" zoomScaleSheetLayoutView="100" workbookViewId="0">
      <pane xSplit="2" ySplit="7" topLeftCell="C26" activePane="bottomRight" state="frozen"/>
      <selection activeCell="A4" sqref="A4"/>
      <selection pane="topRight" activeCell="C4" sqref="C4"/>
      <selection pane="bottomLeft" activeCell="A11" sqref="A11"/>
      <selection pane="bottomRight" activeCell="A11" sqref="A11:XFD11"/>
    </sheetView>
  </sheetViews>
  <sheetFormatPr defaultColWidth="9.140625" defaultRowHeight="12" x14ac:dyDescent="0.2"/>
  <cols>
    <col min="1" max="1" width="4.140625" style="1" customWidth="1"/>
    <col min="2" max="2" width="28" style="1" customWidth="1"/>
    <col min="3" max="3" width="9.28515625" style="1" customWidth="1"/>
    <col min="4" max="4" width="13.28515625" style="1" customWidth="1"/>
    <col min="5" max="5" width="9.28515625" style="1" customWidth="1"/>
    <col min="6" max="6" width="16.28515625" style="1" customWidth="1"/>
    <col min="7" max="7" width="13.7109375" style="1" customWidth="1"/>
    <col min="8" max="9" width="9.28515625" style="1" customWidth="1"/>
    <col min="10" max="10" width="13.5703125" style="1" customWidth="1"/>
    <col min="11" max="11" width="9.28515625" style="1" customWidth="1"/>
    <col min="12" max="12" width="13.42578125" style="1" customWidth="1"/>
    <col min="13" max="13" width="9.28515625" style="1" customWidth="1"/>
    <col min="14" max="14" width="12.140625" style="1" customWidth="1"/>
    <col min="15" max="15" width="12.7109375" style="1" customWidth="1"/>
    <col min="16" max="16" width="14" style="1" customWidth="1"/>
    <col min="17" max="17" width="13.28515625" style="1" customWidth="1"/>
    <col min="18" max="18" width="11.42578125" style="1" customWidth="1"/>
    <col min="19" max="19" width="12.5703125" style="1" customWidth="1"/>
    <col min="20" max="20" width="9.28515625" style="1" customWidth="1"/>
    <col min="21" max="21" width="11.5703125" style="1" customWidth="1"/>
    <col min="22" max="22" width="12.28515625" style="1" customWidth="1"/>
    <col min="23" max="23" width="11.140625" style="1" customWidth="1"/>
    <col min="24" max="24" width="14.7109375" style="1" customWidth="1"/>
    <col min="25" max="25" width="9.28515625" style="1" customWidth="1"/>
    <col min="26" max="27" width="11" style="1" customWidth="1"/>
    <col min="28" max="28" width="17.42578125" style="1" customWidth="1"/>
    <col min="29" max="29" width="14.85546875" style="1" customWidth="1"/>
    <col min="30" max="30" width="12.42578125" style="1" customWidth="1"/>
    <col min="31" max="31" width="13" style="1" customWidth="1"/>
    <col min="32" max="32" width="14.85546875" style="1" customWidth="1"/>
    <col min="33" max="33" width="13.42578125" style="1" customWidth="1"/>
    <col min="34" max="34" width="13.28515625" style="1" customWidth="1"/>
    <col min="35" max="35" width="11.28515625" style="1" customWidth="1"/>
    <col min="36" max="36" width="12" style="1" customWidth="1"/>
    <col min="37" max="37" width="9.7109375" style="1" customWidth="1"/>
    <col min="38" max="38" width="11.7109375" style="1" customWidth="1"/>
    <col min="39" max="39" width="9.7109375" style="1" customWidth="1"/>
    <col min="40" max="42" width="12.7109375" style="1" customWidth="1"/>
    <col min="43" max="44" width="9.28515625" style="1" bestFit="1" customWidth="1"/>
    <col min="45" max="45" width="11.85546875" style="1" customWidth="1"/>
    <col min="46" max="16384" width="9.140625" style="1"/>
  </cols>
  <sheetData>
    <row r="2" spans="1:45" ht="15" customHeight="1" x14ac:dyDescent="0.2"/>
    <row r="3" spans="1:45" ht="15" customHeight="1" x14ac:dyDescent="0.2">
      <c r="A3" s="2"/>
      <c r="B3" s="2"/>
      <c r="C3" s="118" t="s">
        <v>0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 t="s">
        <v>126</v>
      </c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2"/>
      <c r="AP3" s="2"/>
      <c r="AQ3" s="2"/>
      <c r="AR3" s="2"/>
      <c r="AS3" s="2"/>
    </row>
    <row r="4" spans="1:45" ht="31.5" customHeight="1" x14ac:dyDescent="0.2">
      <c r="A4" s="2"/>
      <c r="B4" s="2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2"/>
      <c r="AP4" s="2"/>
      <c r="AQ4" s="2"/>
      <c r="AR4" s="2"/>
      <c r="AS4" s="2"/>
    </row>
    <row r="5" spans="1:45" x14ac:dyDescent="0.2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45" ht="12.75" customHeight="1" x14ac:dyDescent="0.2">
      <c r="A6" s="119" t="s">
        <v>1</v>
      </c>
      <c r="B6" s="120" t="s">
        <v>2</v>
      </c>
      <c r="C6" s="79" t="s">
        <v>3</v>
      </c>
      <c r="D6" s="80"/>
      <c r="E6" s="125" t="s">
        <v>4</v>
      </c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7"/>
      <c r="R6" s="128" t="s">
        <v>5</v>
      </c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30"/>
      <c r="AD6" s="128" t="s">
        <v>6</v>
      </c>
      <c r="AE6" s="129"/>
      <c r="AF6" s="129"/>
      <c r="AG6" s="129"/>
      <c r="AH6" s="129"/>
      <c r="AI6" s="129"/>
      <c r="AJ6" s="129"/>
      <c r="AK6" s="130"/>
      <c r="AL6" s="79" t="s">
        <v>7</v>
      </c>
      <c r="AM6" s="80"/>
      <c r="AN6" s="131" t="s">
        <v>8</v>
      </c>
    </row>
    <row r="7" spans="1:45" ht="9.75" customHeight="1" x14ac:dyDescent="0.2">
      <c r="A7" s="110"/>
      <c r="B7" s="121"/>
      <c r="C7" s="81"/>
      <c r="D7" s="82"/>
      <c r="E7" s="112" t="s">
        <v>9</v>
      </c>
      <c r="F7" s="113"/>
      <c r="G7" s="98" t="s">
        <v>10</v>
      </c>
      <c r="H7" s="103"/>
      <c r="I7" s="112" t="s">
        <v>11</v>
      </c>
      <c r="J7" s="113"/>
      <c r="K7" s="105" t="s">
        <v>12</v>
      </c>
      <c r="L7" s="107"/>
      <c r="M7" s="105" t="s">
        <v>13</v>
      </c>
      <c r="N7" s="107"/>
      <c r="O7" s="105" t="s">
        <v>14</v>
      </c>
      <c r="P7" s="107"/>
      <c r="Q7" s="110" t="s">
        <v>15</v>
      </c>
      <c r="R7" s="112" t="s">
        <v>16</v>
      </c>
      <c r="S7" s="113"/>
      <c r="T7" s="98" t="s">
        <v>17</v>
      </c>
      <c r="U7" s="99"/>
      <c r="V7" s="99" t="s">
        <v>18</v>
      </c>
      <c r="W7" s="99"/>
      <c r="X7" s="99" t="s">
        <v>19</v>
      </c>
      <c r="Y7" s="99"/>
      <c r="Z7" s="99" t="s">
        <v>20</v>
      </c>
      <c r="AA7" s="99"/>
      <c r="AB7" s="99" t="s">
        <v>21</v>
      </c>
      <c r="AC7" s="103"/>
      <c r="AD7" s="105" t="s">
        <v>22</v>
      </c>
      <c r="AE7" s="77"/>
      <c r="AF7" s="77" t="s">
        <v>23</v>
      </c>
      <c r="AG7" s="77"/>
      <c r="AH7" s="77" t="s">
        <v>24</v>
      </c>
      <c r="AI7" s="77"/>
      <c r="AJ7" s="77" t="s">
        <v>25</v>
      </c>
      <c r="AK7" s="77"/>
      <c r="AL7" s="81"/>
      <c r="AM7" s="82"/>
      <c r="AN7" s="132"/>
    </row>
    <row r="8" spans="1:45" ht="12.75" customHeight="1" x14ac:dyDescent="0.2">
      <c r="A8" s="110"/>
      <c r="B8" s="121"/>
      <c r="C8" s="81"/>
      <c r="D8" s="82"/>
      <c r="E8" s="114"/>
      <c r="F8" s="115"/>
      <c r="G8" s="100"/>
      <c r="H8" s="97"/>
      <c r="I8" s="114"/>
      <c r="J8" s="115"/>
      <c r="K8" s="105"/>
      <c r="L8" s="107"/>
      <c r="M8" s="105"/>
      <c r="N8" s="107"/>
      <c r="O8" s="105"/>
      <c r="P8" s="107"/>
      <c r="Q8" s="110"/>
      <c r="R8" s="114"/>
      <c r="S8" s="115"/>
      <c r="T8" s="100"/>
      <c r="U8" s="94"/>
      <c r="V8" s="94"/>
      <c r="W8" s="94"/>
      <c r="X8" s="94"/>
      <c r="Y8" s="94"/>
      <c r="Z8" s="94"/>
      <c r="AA8" s="94"/>
      <c r="AB8" s="94"/>
      <c r="AC8" s="97"/>
      <c r="AD8" s="105"/>
      <c r="AE8" s="77"/>
      <c r="AF8" s="77"/>
      <c r="AG8" s="77"/>
      <c r="AH8" s="77"/>
      <c r="AI8" s="77"/>
      <c r="AJ8" s="77"/>
      <c r="AK8" s="77"/>
      <c r="AL8" s="81"/>
      <c r="AM8" s="82"/>
      <c r="AN8" s="132"/>
    </row>
    <row r="9" spans="1:45" ht="81.75" customHeight="1" x14ac:dyDescent="0.2">
      <c r="A9" s="110"/>
      <c r="B9" s="121"/>
      <c r="C9" s="123"/>
      <c r="D9" s="124"/>
      <c r="E9" s="116"/>
      <c r="F9" s="117"/>
      <c r="G9" s="4" t="s">
        <v>26</v>
      </c>
      <c r="H9" s="5" t="s">
        <v>27</v>
      </c>
      <c r="I9" s="116"/>
      <c r="J9" s="117"/>
      <c r="K9" s="106"/>
      <c r="L9" s="108"/>
      <c r="M9" s="106"/>
      <c r="N9" s="108"/>
      <c r="O9" s="106"/>
      <c r="P9" s="108"/>
      <c r="Q9" s="111"/>
      <c r="R9" s="116"/>
      <c r="S9" s="117"/>
      <c r="T9" s="101"/>
      <c r="U9" s="102"/>
      <c r="V9" s="102"/>
      <c r="W9" s="102"/>
      <c r="X9" s="102"/>
      <c r="Y9" s="102"/>
      <c r="Z9" s="102"/>
      <c r="AA9" s="102"/>
      <c r="AB9" s="102"/>
      <c r="AC9" s="104"/>
      <c r="AD9" s="106"/>
      <c r="AE9" s="78"/>
      <c r="AF9" s="78"/>
      <c r="AG9" s="78"/>
      <c r="AH9" s="78"/>
      <c r="AI9" s="78"/>
      <c r="AJ9" s="78"/>
      <c r="AK9" s="78"/>
      <c r="AL9" s="123"/>
      <c r="AM9" s="124"/>
      <c r="AN9" s="133"/>
    </row>
    <row r="10" spans="1:45" s="13" customFormat="1" ht="25.5" customHeight="1" x14ac:dyDescent="0.2">
      <c r="A10" s="111"/>
      <c r="B10" s="122"/>
      <c r="C10" s="6" t="s">
        <v>28</v>
      </c>
      <c r="D10" s="7" t="s">
        <v>29</v>
      </c>
      <c r="E10" s="6" t="s">
        <v>30</v>
      </c>
      <c r="F10" s="7" t="s">
        <v>29</v>
      </c>
      <c r="G10" s="8" t="s">
        <v>30</v>
      </c>
      <c r="H10" s="9" t="s">
        <v>30</v>
      </c>
      <c r="I10" s="6" t="s">
        <v>30</v>
      </c>
      <c r="J10" s="7" t="s">
        <v>29</v>
      </c>
      <c r="K10" s="6" t="s">
        <v>30</v>
      </c>
      <c r="L10" s="7" t="s">
        <v>29</v>
      </c>
      <c r="M10" s="6" t="s">
        <v>31</v>
      </c>
      <c r="N10" s="7" t="s">
        <v>29</v>
      </c>
      <c r="O10" s="6" t="s">
        <v>32</v>
      </c>
      <c r="P10" s="7" t="s">
        <v>29</v>
      </c>
      <c r="Q10" s="10" t="s">
        <v>29</v>
      </c>
      <c r="R10" s="6" t="s">
        <v>33</v>
      </c>
      <c r="S10" s="7" t="s">
        <v>34</v>
      </c>
      <c r="T10" s="8" t="s">
        <v>33</v>
      </c>
      <c r="U10" s="11" t="s">
        <v>34</v>
      </c>
      <c r="V10" s="11" t="s">
        <v>33</v>
      </c>
      <c r="W10" s="11" t="s">
        <v>34</v>
      </c>
      <c r="X10" s="11" t="s">
        <v>33</v>
      </c>
      <c r="Y10" s="11" t="s">
        <v>34</v>
      </c>
      <c r="Z10" s="11" t="s">
        <v>33</v>
      </c>
      <c r="AA10" s="11" t="s">
        <v>34</v>
      </c>
      <c r="AB10" s="11" t="s">
        <v>33</v>
      </c>
      <c r="AC10" s="9" t="s">
        <v>34</v>
      </c>
      <c r="AD10" s="6" t="s">
        <v>35</v>
      </c>
      <c r="AE10" s="11" t="s">
        <v>29</v>
      </c>
      <c r="AF10" s="11" t="s">
        <v>35</v>
      </c>
      <c r="AG10" s="11" t="s">
        <v>29</v>
      </c>
      <c r="AH10" s="11" t="s">
        <v>35</v>
      </c>
      <c r="AI10" s="11" t="s">
        <v>29</v>
      </c>
      <c r="AJ10" s="11" t="s">
        <v>35</v>
      </c>
      <c r="AK10" s="11" t="s">
        <v>29</v>
      </c>
      <c r="AL10" s="6" t="s">
        <v>32</v>
      </c>
      <c r="AM10" s="7" t="s">
        <v>29</v>
      </c>
      <c r="AN10" s="12" t="s">
        <v>29</v>
      </c>
    </row>
    <row r="11" spans="1:45" x14ac:dyDescent="0.2">
      <c r="A11" s="14">
        <v>1</v>
      </c>
      <c r="B11" s="15" t="s">
        <v>49</v>
      </c>
      <c r="C11" s="16">
        <v>0</v>
      </c>
      <c r="D11" s="17">
        <v>0</v>
      </c>
      <c r="E11" s="16">
        <v>0</v>
      </c>
      <c r="F11" s="17">
        <v>0</v>
      </c>
      <c r="G11" s="18">
        <v>0</v>
      </c>
      <c r="H11" s="19">
        <v>0</v>
      </c>
      <c r="I11" s="16">
        <v>11118</v>
      </c>
      <c r="J11" s="17">
        <v>13365.300000000001</v>
      </c>
      <c r="K11" s="16">
        <v>8605</v>
      </c>
      <c r="L11" s="17">
        <v>32677.85</v>
      </c>
      <c r="M11" s="16">
        <v>2500</v>
      </c>
      <c r="N11" s="17">
        <v>13372.358</v>
      </c>
      <c r="O11" s="16">
        <v>5982</v>
      </c>
      <c r="P11" s="17">
        <v>20803.252</v>
      </c>
      <c r="Q11" s="20">
        <v>80218.759999999995</v>
      </c>
      <c r="R11" s="16">
        <v>11799</v>
      </c>
      <c r="S11" s="17">
        <v>1568104</v>
      </c>
      <c r="T11" s="135">
        <f>-32+11494</f>
        <v>11462</v>
      </c>
      <c r="U11" s="134">
        <f>1467916.2-14105.57+4371</f>
        <v>1458181.63</v>
      </c>
      <c r="V11" s="136">
        <v>0</v>
      </c>
      <c r="W11" s="136">
        <v>0</v>
      </c>
      <c r="X11" s="136">
        <v>0</v>
      </c>
      <c r="Y11" s="136">
        <v>0</v>
      </c>
      <c r="Z11" s="134">
        <f>305+32</f>
        <v>337</v>
      </c>
      <c r="AA11" s="21">
        <f>100187.8+14105.57</f>
        <v>114293.37</v>
      </c>
      <c r="AB11" s="22">
        <v>0</v>
      </c>
      <c r="AC11" s="23">
        <v>0</v>
      </c>
      <c r="AD11" s="16">
        <v>1106</v>
      </c>
      <c r="AE11" s="21">
        <v>120575.33999999998</v>
      </c>
      <c r="AF11" s="21">
        <v>1106</v>
      </c>
      <c r="AG11" s="21">
        <v>120575.33999999998</v>
      </c>
      <c r="AH11" s="21">
        <v>0</v>
      </c>
      <c r="AI11" s="21">
        <v>0</v>
      </c>
      <c r="AJ11" s="21">
        <v>0</v>
      </c>
      <c r="AK11" s="17">
        <v>0</v>
      </c>
      <c r="AL11" s="16">
        <v>0</v>
      </c>
      <c r="AM11" s="17">
        <v>0</v>
      </c>
      <c r="AN11" s="137">
        <f>D11+F11+J11+L11+N11+P11+S11+AE11</f>
        <v>1768898.1</v>
      </c>
      <c r="AO11" s="24"/>
    </row>
    <row r="12" spans="1:45" x14ac:dyDescent="0.2">
      <c r="A12" s="25">
        <v>2</v>
      </c>
      <c r="B12" s="26" t="s">
        <v>50</v>
      </c>
      <c r="C12" s="27">
        <v>0</v>
      </c>
      <c r="D12" s="28">
        <v>0</v>
      </c>
      <c r="E12" s="27">
        <v>0</v>
      </c>
      <c r="F12" s="28">
        <v>0</v>
      </c>
      <c r="G12" s="29">
        <v>0</v>
      </c>
      <c r="H12" s="30">
        <v>0</v>
      </c>
      <c r="I12" s="27">
        <v>6630</v>
      </c>
      <c r="J12" s="28">
        <v>8527.5399999999972</v>
      </c>
      <c r="K12" s="27">
        <v>4000</v>
      </c>
      <c r="L12" s="28">
        <v>11748.619999999999</v>
      </c>
      <c r="M12" s="27">
        <v>2368</v>
      </c>
      <c r="N12" s="28">
        <v>12486.130800000003</v>
      </c>
      <c r="O12" s="27">
        <v>2446</v>
      </c>
      <c r="P12" s="28">
        <v>11193.049199999998</v>
      </c>
      <c r="Q12" s="31">
        <v>43955.34</v>
      </c>
      <c r="R12" s="27">
        <v>3931</v>
      </c>
      <c r="S12" s="28">
        <v>467432.39</v>
      </c>
      <c r="T12" s="32">
        <v>3895</v>
      </c>
      <c r="U12" s="33">
        <v>454672.45</v>
      </c>
      <c r="V12" s="34">
        <v>0</v>
      </c>
      <c r="W12" s="34">
        <v>0</v>
      </c>
      <c r="X12" s="34">
        <v>16</v>
      </c>
      <c r="Y12" s="34">
        <v>3267.76</v>
      </c>
      <c r="Z12" s="33">
        <v>20</v>
      </c>
      <c r="AA12" s="35">
        <v>9492.18</v>
      </c>
      <c r="AB12" s="36">
        <v>0</v>
      </c>
      <c r="AC12" s="37">
        <v>0</v>
      </c>
      <c r="AD12" s="27">
        <v>995</v>
      </c>
      <c r="AE12" s="35">
        <v>47007.439999999995</v>
      </c>
      <c r="AF12" s="35">
        <v>995</v>
      </c>
      <c r="AG12" s="35">
        <v>47007.439999999995</v>
      </c>
      <c r="AH12" s="35">
        <v>0</v>
      </c>
      <c r="AI12" s="35">
        <v>0</v>
      </c>
      <c r="AJ12" s="35">
        <v>0</v>
      </c>
      <c r="AK12" s="28">
        <v>0</v>
      </c>
      <c r="AL12" s="27">
        <v>0</v>
      </c>
      <c r="AM12" s="28">
        <v>0</v>
      </c>
      <c r="AN12" s="76">
        <f t="shared" ref="AN12:AN62" si="0">D12+F12+J12+L12+N12+P12+S12+AE12</f>
        <v>558395.16999999993</v>
      </c>
      <c r="AO12" s="24"/>
    </row>
    <row r="13" spans="1:45" x14ac:dyDescent="0.2">
      <c r="A13" s="25">
        <v>3</v>
      </c>
      <c r="B13" s="26" t="s">
        <v>51</v>
      </c>
      <c r="C13" s="27">
        <v>0</v>
      </c>
      <c r="D13" s="28">
        <v>0</v>
      </c>
      <c r="E13" s="27">
        <v>0</v>
      </c>
      <c r="F13" s="28">
        <v>0</v>
      </c>
      <c r="G13" s="29">
        <v>0</v>
      </c>
      <c r="H13" s="30">
        <v>0</v>
      </c>
      <c r="I13" s="27">
        <v>13575</v>
      </c>
      <c r="J13" s="28">
        <v>32535.42</v>
      </c>
      <c r="K13" s="27">
        <v>0</v>
      </c>
      <c r="L13" s="28">
        <v>0</v>
      </c>
      <c r="M13" s="27">
        <v>7588</v>
      </c>
      <c r="N13" s="28">
        <v>58723.472999999998</v>
      </c>
      <c r="O13" s="27">
        <v>49075</v>
      </c>
      <c r="P13" s="28">
        <v>149897.217</v>
      </c>
      <c r="Q13" s="31">
        <v>241156.11</v>
      </c>
      <c r="R13" s="27">
        <v>3428</v>
      </c>
      <c r="S13" s="28">
        <v>598315.16</v>
      </c>
      <c r="T13" s="32">
        <v>100</v>
      </c>
      <c r="U13" s="33">
        <v>14008.229999999981</v>
      </c>
      <c r="V13" s="34">
        <v>3203</v>
      </c>
      <c r="W13" s="34">
        <v>556513.18000000005</v>
      </c>
      <c r="X13" s="34">
        <v>0</v>
      </c>
      <c r="Y13" s="34">
        <v>0</v>
      </c>
      <c r="Z13" s="34">
        <v>0</v>
      </c>
      <c r="AA13" s="35">
        <v>0</v>
      </c>
      <c r="AB13" s="36">
        <v>125</v>
      </c>
      <c r="AC13" s="37">
        <v>27793.75</v>
      </c>
      <c r="AD13" s="27">
        <v>2744</v>
      </c>
      <c r="AE13" s="35">
        <v>527959.18999999994</v>
      </c>
      <c r="AF13" s="36">
        <v>133</v>
      </c>
      <c r="AG13" s="35">
        <v>14259.129999999946</v>
      </c>
      <c r="AH13" s="35">
        <v>2611</v>
      </c>
      <c r="AI13" s="35">
        <v>513700.06</v>
      </c>
      <c r="AJ13" s="35">
        <v>0</v>
      </c>
      <c r="AK13" s="28">
        <v>0</v>
      </c>
      <c r="AL13" s="27">
        <v>0</v>
      </c>
      <c r="AM13" s="28">
        <v>0</v>
      </c>
      <c r="AN13" s="76">
        <f t="shared" si="0"/>
        <v>1367430.46</v>
      </c>
      <c r="AO13" s="24"/>
    </row>
    <row r="14" spans="1:45" x14ac:dyDescent="0.2">
      <c r="A14" s="25">
        <v>4</v>
      </c>
      <c r="B14" s="26" t="s">
        <v>52</v>
      </c>
      <c r="C14" s="27">
        <v>0</v>
      </c>
      <c r="D14" s="28">
        <v>0</v>
      </c>
      <c r="E14" s="27">
        <v>0</v>
      </c>
      <c r="F14" s="28">
        <v>0</v>
      </c>
      <c r="G14" s="29">
        <v>0</v>
      </c>
      <c r="H14" s="30">
        <v>0</v>
      </c>
      <c r="I14" s="27">
        <v>3000</v>
      </c>
      <c r="J14" s="28">
        <v>2816.9700000000003</v>
      </c>
      <c r="K14" s="27">
        <v>0</v>
      </c>
      <c r="L14" s="28">
        <v>0</v>
      </c>
      <c r="M14" s="27">
        <v>9500</v>
      </c>
      <c r="N14" s="28">
        <v>37140.44</v>
      </c>
      <c r="O14" s="27">
        <v>0</v>
      </c>
      <c r="P14" s="28">
        <v>0</v>
      </c>
      <c r="Q14" s="31">
        <v>39957.410000000003</v>
      </c>
      <c r="R14" s="27">
        <v>416</v>
      </c>
      <c r="S14" s="28">
        <v>66053.37</v>
      </c>
      <c r="T14" s="32">
        <v>416</v>
      </c>
      <c r="U14" s="33">
        <v>66053.37</v>
      </c>
      <c r="V14" s="34">
        <v>0</v>
      </c>
      <c r="W14" s="34">
        <v>0</v>
      </c>
      <c r="X14" s="34">
        <v>0</v>
      </c>
      <c r="Y14" s="34">
        <v>0</v>
      </c>
      <c r="Z14" s="33">
        <v>0</v>
      </c>
      <c r="AA14" s="35">
        <v>0</v>
      </c>
      <c r="AB14" s="35">
        <v>0</v>
      </c>
      <c r="AC14" s="37">
        <v>0</v>
      </c>
      <c r="AD14" s="27">
        <v>563</v>
      </c>
      <c r="AE14" s="35">
        <v>35436.75</v>
      </c>
      <c r="AF14" s="35">
        <v>563</v>
      </c>
      <c r="AG14" s="35">
        <v>35436.75</v>
      </c>
      <c r="AH14" s="35">
        <v>0</v>
      </c>
      <c r="AI14" s="35">
        <v>0</v>
      </c>
      <c r="AJ14" s="35">
        <v>0</v>
      </c>
      <c r="AK14" s="28">
        <v>0</v>
      </c>
      <c r="AL14" s="27">
        <v>0</v>
      </c>
      <c r="AM14" s="28">
        <v>0</v>
      </c>
      <c r="AN14" s="76">
        <f t="shared" si="0"/>
        <v>141447.53</v>
      </c>
      <c r="AO14" s="24"/>
    </row>
    <row r="15" spans="1:45" x14ac:dyDescent="0.2">
      <c r="A15" s="25">
        <v>5</v>
      </c>
      <c r="B15" s="26" t="s">
        <v>53</v>
      </c>
      <c r="C15" s="27">
        <v>0</v>
      </c>
      <c r="D15" s="28">
        <v>0</v>
      </c>
      <c r="E15" s="27">
        <v>0</v>
      </c>
      <c r="F15" s="28">
        <v>0</v>
      </c>
      <c r="G15" s="29">
        <v>0</v>
      </c>
      <c r="H15" s="30">
        <v>0</v>
      </c>
      <c r="I15" s="27">
        <v>50</v>
      </c>
      <c r="J15" s="28">
        <v>45.48</v>
      </c>
      <c r="K15" s="27">
        <v>0</v>
      </c>
      <c r="L15" s="28">
        <v>0</v>
      </c>
      <c r="M15" s="27">
        <v>12950</v>
      </c>
      <c r="N15" s="28">
        <v>68000</v>
      </c>
      <c r="O15" s="27">
        <v>0</v>
      </c>
      <c r="P15" s="28">
        <v>0</v>
      </c>
      <c r="Q15" s="31">
        <v>68045.48</v>
      </c>
      <c r="R15" s="27">
        <v>0</v>
      </c>
      <c r="S15" s="28">
        <v>0</v>
      </c>
      <c r="T15" s="32">
        <v>0</v>
      </c>
      <c r="U15" s="33">
        <v>0</v>
      </c>
      <c r="V15" s="34">
        <v>0</v>
      </c>
      <c r="W15" s="34">
        <v>0</v>
      </c>
      <c r="X15" s="34">
        <v>0</v>
      </c>
      <c r="Y15" s="34">
        <v>0</v>
      </c>
      <c r="Z15" s="33">
        <v>0</v>
      </c>
      <c r="AA15" s="35">
        <v>0</v>
      </c>
      <c r="AB15" s="35">
        <v>0</v>
      </c>
      <c r="AC15" s="37">
        <v>0</v>
      </c>
      <c r="AD15" s="27">
        <v>0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28">
        <v>0</v>
      </c>
      <c r="AL15" s="27">
        <v>0</v>
      </c>
      <c r="AM15" s="28">
        <v>0</v>
      </c>
      <c r="AN15" s="76">
        <f t="shared" si="0"/>
        <v>68045.48</v>
      </c>
      <c r="AO15" s="24"/>
    </row>
    <row r="16" spans="1:45" x14ac:dyDescent="0.2">
      <c r="A16" s="25">
        <v>6</v>
      </c>
      <c r="B16" s="26" t="s">
        <v>54</v>
      </c>
      <c r="C16" s="27">
        <v>0</v>
      </c>
      <c r="D16" s="28">
        <v>0</v>
      </c>
      <c r="E16" s="27">
        <v>0</v>
      </c>
      <c r="F16" s="28">
        <v>0</v>
      </c>
      <c r="G16" s="29">
        <v>0</v>
      </c>
      <c r="H16" s="30">
        <v>0</v>
      </c>
      <c r="I16" s="27">
        <v>0</v>
      </c>
      <c r="J16" s="28">
        <v>0</v>
      </c>
      <c r="K16" s="27">
        <v>874</v>
      </c>
      <c r="L16" s="28">
        <v>2493.91</v>
      </c>
      <c r="M16" s="27">
        <v>0</v>
      </c>
      <c r="N16" s="28">
        <v>-9.5000000146683306E-4</v>
      </c>
      <c r="O16" s="27">
        <v>94061</v>
      </c>
      <c r="P16" s="28">
        <v>71481.78095</v>
      </c>
      <c r="Q16" s="31">
        <v>73975.69</v>
      </c>
      <c r="R16" s="27">
        <v>1882</v>
      </c>
      <c r="S16" s="28">
        <v>165692.88</v>
      </c>
      <c r="T16" s="32">
        <v>1882</v>
      </c>
      <c r="U16" s="33">
        <v>165692.88</v>
      </c>
      <c r="V16" s="34">
        <v>0</v>
      </c>
      <c r="W16" s="34">
        <v>0</v>
      </c>
      <c r="X16" s="34">
        <v>0</v>
      </c>
      <c r="Y16" s="34">
        <v>0</v>
      </c>
      <c r="Z16" s="33">
        <v>0</v>
      </c>
      <c r="AA16" s="35">
        <v>0</v>
      </c>
      <c r="AB16" s="35">
        <v>0</v>
      </c>
      <c r="AC16" s="39">
        <v>0</v>
      </c>
      <c r="AD16" s="27">
        <v>45</v>
      </c>
      <c r="AE16" s="35">
        <v>2234.6999999999998</v>
      </c>
      <c r="AF16" s="35">
        <v>45</v>
      </c>
      <c r="AG16" s="35">
        <v>2234.6999999999998</v>
      </c>
      <c r="AH16" s="35">
        <v>0</v>
      </c>
      <c r="AI16" s="35">
        <v>0</v>
      </c>
      <c r="AJ16" s="35">
        <v>0</v>
      </c>
      <c r="AK16" s="28">
        <v>0</v>
      </c>
      <c r="AL16" s="27">
        <v>0</v>
      </c>
      <c r="AM16" s="28">
        <v>0</v>
      </c>
      <c r="AN16" s="76">
        <f t="shared" si="0"/>
        <v>241903.27000000002</v>
      </c>
      <c r="AO16" s="24"/>
    </row>
    <row r="17" spans="1:41" x14ac:dyDescent="0.2">
      <c r="A17" s="25">
        <v>7</v>
      </c>
      <c r="B17" s="26" t="s">
        <v>55</v>
      </c>
      <c r="C17" s="27">
        <v>0</v>
      </c>
      <c r="D17" s="28">
        <v>0</v>
      </c>
      <c r="E17" s="27">
        <v>2835</v>
      </c>
      <c r="F17" s="28">
        <v>15507.15</v>
      </c>
      <c r="G17" s="29">
        <v>2520</v>
      </c>
      <c r="H17" s="30">
        <v>315</v>
      </c>
      <c r="I17" s="27">
        <v>24368</v>
      </c>
      <c r="J17" s="28">
        <v>37448.060000000005</v>
      </c>
      <c r="K17" s="27">
        <v>1716</v>
      </c>
      <c r="L17" s="28">
        <v>4669.68</v>
      </c>
      <c r="M17" s="27">
        <v>17900</v>
      </c>
      <c r="N17" s="28">
        <f>78910.41-515.86</f>
        <v>78394.55</v>
      </c>
      <c r="O17" s="27">
        <v>3000</v>
      </c>
      <c r="P17" s="28">
        <v>7728.24</v>
      </c>
      <c r="Q17" s="31">
        <v>144263.54</v>
      </c>
      <c r="R17" s="27">
        <v>0</v>
      </c>
      <c r="S17" s="28">
        <v>0</v>
      </c>
      <c r="T17" s="32">
        <v>0</v>
      </c>
      <c r="U17" s="33">
        <v>0</v>
      </c>
      <c r="V17" s="34">
        <v>0</v>
      </c>
      <c r="W17" s="34">
        <v>0</v>
      </c>
      <c r="X17" s="34">
        <v>0</v>
      </c>
      <c r="Y17" s="34">
        <v>0</v>
      </c>
      <c r="Z17" s="33">
        <v>0</v>
      </c>
      <c r="AA17" s="35">
        <v>0</v>
      </c>
      <c r="AB17" s="35">
        <v>0</v>
      </c>
      <c r="AC17" s="39">
        <v>0</v>
      </c>
      <c r="AD17" s="27">
        <v>976</v>
      </c>
      <c r="AE17" s="35">
        <v>42281.739999999991</v>
      </c>
      <c r="AF17" s="35">
        <v>976</v>
      </c>
      <c r="AG17" s="35">
        <v>42281.739999999991</v>
      </c>
      <c r="AH17" s="35">
        <v>0</v>
      </c>
      <c r="AI17" s="35">
        <v>0</v>
      </c>
      <c r="AJ17" s="35">
        <v>0</v>
      </c>
      <c r="AK17" s="28">
        <v>0</v>
      </c>
      <c r="AL17" s="27">
        <v>0</v>
      </c>
      <c r="AM17" s="28">
        <v>0</v>
      </c>
      <c r="AN17" s="76">
        <f t="shared" si="0"/>
        <v>186029.41999999998</v>
      </c>
      <c r="AO17" s="24"/>
    </row>
    <row r="18" spans="1:41" x14ac:dyDescent="0.2">
      <c r="A18" s="14">
        <v>8</v>
      </c>
      <c r="B18" s="26" t="s">
        <v>56</v>
      </c>
      <c r="C18" s="27">
        <v>0</v>
      </c>
      <c r="D18" s="28">
        <v>0</v>
      </c>
      <c r="E18" s="27">
        <v>6521</v>
      </c>
      <c r="F18" s="28">
        <v>37828.22</v>
      </c>
      <c r="G18" s="29">
        <v>5550</v>
      </c>
      <c r="H18" s="30">
        <v>971</v>
      </c>
      <c r="I18" s="27">
        <v>28230</v>
      </c>
      <c r="J18" s="28">
        <v>48066.11</v>
      </c>
      <c r="K18" s="27">
        <v>2900</v>
      </c>
      <c r="L18" s="28">
        <v>8301.5499999999993</v>
      </c>
      <c r="M18" s="27">
        <v>29175</v>
      </c>
      <c r="N18" s="28">
        <f>152358.76-1142.53</f>
        <v>151216.23000000001</v>
      </c>
      <c r="O18" s="27">
        <v>1281</v>
      </c>
      <c r="P18" s="28">
        <v>3392.8732399999999</v>
      </c>
      <c r="Q18" s="31">
        <v>249947.51</v>
      </c>
      <c r="R18" s="27">
        <v>2820</v>
      </c>
      <c r="S18" s="28">
        <v>416571.3</v>
      </c>
      <c r="T18" s="32">
        <v>2820</v>
      </c>
      <c r="U18" s="33">
        <v>416571.3</v>
      </c>
      <c r="V18" s="34">
        <v>0</v>
      </c>
      <c r="W18" s="34">
        <v>0</v>
      </c>
      <c r="X18" s="34">
        <v>0</v>
      </c>
      <c r="Y18" s="34">
        <v>0</v>
      </c>
      <c r="Z18" s="33">
        <v>0</v>
      </c>
      <c r="AA18" s="35">
        <v>0</v>
      </c>
      <c r="AB18" s="35">
        <v>0</v>
      </c>
      <c r="AC18" s="39">
        <v>0</v>
      </c>
      <c r="AD18" s="27">
        <v>200</v>
      </c>
      <c r="AE18" s="35">
        <v>8375.93</v>
      </c>
      <c r="AF18" s="35">
        <v>200</v>
      </c>
      <c r="AG18" s="35">
        <v>8375.93</v>
      </c>
      <c r="AH18" s="35">
        <v>0</v>
      </c>
      <c r="AI18" s="35">
        <v>0</v>
      </c>
      <c r="AJ18" s="35">
        <v>0</v>
      </c>
      <c r="AK18" s="28">
        <v>0</v>
      </c>
      <c r="AL18" s="27">
        <v>0</v>
      </c>
      <c r="AM18" s="28">
        <v>0</v>
      </c>
      <c r="AN18" s="76">
        <f t="shared" si="0"/>
        <v>673752.21324000007</v>
      </c>
      <c r="AO18" s="24"/>
    </row>
    <row r="19" spans="1:41" x14ac:dyDescent="0.2">
      <c r="A19" s="25">
        <v>9</v>
      </c>
      <c r="B19" s="26" t="s">
        <v>57</v>
      </c>
      <c r="C19" s="27">
        <v>0</v>
      </c>
      <c r="D19" s="28">
        <v>0</v>
      </c>
      <c r="E19" s="27">
        <v>10231</v>
      </c>
      <c r="F19" s="28">
        <v>63854.53</v>
      </c>
      <c r="G19" s="29">
        <v>8040</v>
      </c>
      <c r="H19" s="30">
        <v>2191</v>
      </c>
      <c r="I19" s="27">
        <v>46477</v>
      </c>
      <c r="J19" s="28">
        <v>51955.090000000004</v>
      </c>
      <c r="K19" s="27">
        <v>2150</v>
      </c>
      <c r="L19" s="28">
        <v>6303.86</v>
      </c>
      <c r="M19" s="27">
        <v>19955</v>
      </c>
      <c r="N19" s="28">
        <f>103424.15-1958.12</f>
        <v>101466.03</v>
      </c>
      <c r="O19" s="27">
        <v>7368</v>
      </c>
      <c r="P19" s="28">
        <v>36511.572240000009</v>
      </c>
      <c r="Q19" s="31">
        <v>262049.19999999998</v>
      </c>
      <c r="R19" s="27">
        <v>5181</v>
      </c>
      <c r="S19" s="28">
        <v>781876.24</v>
      </c>
      <c r="T19" s="32">
        <v>5166</v>
      </c>
      <c r="U19" s="33">
        <v>774898.32000000007</v>
      </c>
      <c r="V19" s="34">
        <v>0</v>
      </c>
      <c r="W19" s="34">
        <v>0</v>
      </c>
      <c r="X19" s="34">
        <v>0</v>
      </c>
      <c r="Y19" s="34">
        <v>0</v>
      </c>
      <c r="Z19" s="33">
        <v>15</v>
      </c>
      <c r="AA19" s="35">
        <v>6977.92</v>
      </c>
      <c r="AB19" s="35">
        <v>0</v>
      </c>
      <c r="AC19" s="39">
        <v>0</v>
      </c>
      <c r="AD19" s="27">
        <v>500</v>
      </c>
      <c r="AE19" s="35">
        <v>20276.82</v>
      </c>
      <c r="AF19" s="35">
        <v>500</v>
      </c>
      <c r="AG19" s="35">
        <v>20276.82</v>
      </c>
      <c r="AH19" s="35">
        <v>0</v>
      </c>
      <c r="AI19" s="35">
        <v>0</v>
      </c>
      <c r="AJ19" s="35">
        <v>0</v>
      </c>
      <c r="AK19" s="28">
        <v>0</v>
      </c>
      <c r="AL19" s="27">
        <v>0</v>
      </c>
      <c r="AM19" s="28">
        <v>0</v>
      </c>
      <c r="AN19" s="76">
        <f t="shared" si="0"/>
        <v>1062244.14224</v>
      </c>
      <c r="AO19" s="24"/>
    </row>
    <row r="20" spans="1:41" x14ac:dyDescent="0.2">
      <c r="A20" s="25">
        <v>10</v>
      </c>
      <c r="B20" s="26" t="s">
        <v>58</v>
      </c>
      <c r="C20" s="27">
        <v>0</v>
      </c>
      <c r="D20" s="28">
        <v>0</v>
      </c>
      <c r="E20" s="27">
        <v>0</v>
      </c>
      <c r="F20" s="28">
        <v>0</v>
      </c>
      <c r="G20" s="29">
        <v>0</v>
      </c>
      <c r="H20" s="30">
        <v>0</v>
      </c>
      <c r="I20" s="27">
        <v>17100</v>
      </c>
      <c r="J20" s="28">
        <v>28079.23</v>
      </c>
      <c r="K20" s="27">
        <v>550</v>
      </c>
      <c r="L20" s="28">
        <v>1660.11</v>
      </c>
      <c r="M20" s="27">
        <v>8000</v>
      </c>
      <c r="N20" s="28">
        <v>82696.371999999988</v>
      </c>
      <c r="O20" s="27">
        <v>1200</v>
      </c>
      <c r="P20" s="28">
        <v>1636.248</v>
      </c>
      <c r="Q20" s="31">
        <v>114071.95999999999</v>
      </c>
      <c r="R20" s="27">
        <v>4385</v>
      </c>
      <c r="S20" s="28">
        <v>404692.42</v>
      </c>
      <c r="T20" s="32">
        <v>4385</v>
      </c>
      <c r="U20" s="33">
        <v>404692.42</v>
      </c>
      <c r="V20" s="34">
        <v>0</v>
      </c>
      <c r="W20" s="34">
        <v>0</v>
      </c>
      <c r="X20" s="34">
        <v>0</v>
      </c>
      <c r="Y20" s="34">
        <v>0</v>
      </c>
      <c r="Z20" s="33">
        <v>0</v>
      </c>
      <c r="AA20" s="35">
        <v>0</v>
      </c>
      <c r="AB20" s="35">
        <v>0</v>
      </c>
      <c r="AC20" s="39">
        <v>0</v>
      </c>
      <c r="AD20" s="27">
        <v>943</v>
      </c>
      <c r="AE20" s="35">
        <v>36268.79</v>
      </c>
      <c r="AF20" s="35">
        <v>943</v>
      </c>
      <c r="AG20" s="35">
        <v>36268.79</v>
      </c>
      <c r="AH20" s="35">
        <v>0</v>
      </c>
      <c r="AI20" s="35">
        <v>0</v>
      </c>
      <c r="AJ20" s="35">
        <v>0</v>
      </c>
      <c r="AK20" s="28">
        <v>0</v>
      </c>
      <c r="AL20" s="27">
        <v>0</v>
      </c>
      <c r="AM20" s="28">
        <v>0</v>
      </c>
      <c r="AN20" s="76">
        <f t="shared" si="0"/>
        <v>555033.17000000004</v>
      </c>
      <c r="AO20" s="24"/>
    </row>
    <row r="21" spans="1:41" x14ac:dyDescent="0.2">
      <c r="A21" s="25">
        <v>11</v>
      </c>
      <c r="B21" s="26" t="s">
        <v>59</v>
      </c>
      <c r="C21" s="27">
        <v>0</v>
      </c>
      <c r="D21" s="28">
        <v>0</v>
      </c>
      <c r="E21" s="27">
        <v>0</v>
      </c>
      <c r="F21" s="28">
        <v>0</v>
      </c>
      <c r="G21" s="29">
        <v>0</v>
      </c>
      <c r="H21" s="30">
        <v>0</v>
      </c>
      <c r="I21" s="27">
        <v>0</v>
      </c>
      <c r="J21" s="28">
        <v>0</v>
      </c>
      <c r="K21" s="27">
        <v>0</v>
      </c>
      <c r="L21" s="28">
        <v>0</v>
      </c>
      <c r="M21" s="27">
        <v>0</v>
      </c>
      <c r="N21" s="28">
        <v>0</v>
      </c>
      <c r="O21" s="27">
        <v>0</v>
      </c>
      <c r="P21" s="28">
        <v>0</v>
      </c>
      <c r="Q21" s="31">
        <v>0</v>
      </c>
      <c r="R21" s="27">
        <v>937</v>
      </c>
      <c r="S21" s="28">
        <v>114035.02</v>
      </c>
      <c r="T21" s="32">
        <v>937</v>
      </c>
      <c r="U21" s="33">
        <v>114035.01999999999</v>
      </c>
      <c r="V21" s="34">
        <v>0</v>
      </c>
      <c r="W21" s="34">
        <v>0</v>
      </c>
      <c r="X21" s="34">
        <v>0</v>
      </c>
      <c r="Y21" s="34">
        <v>0</v>
      </c>
      <c r="Z21" s="33">
        <v>0</v>
      </c>
      <c r="AA21" s="35">
        <v>0</v>
      </c>
      <c r="AB21" s="35">
        <v>0</v>
      </c>
      <c r="AC21" s="39">
        <v>0</v>
      </c>
      <c r="AD21" s="27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28">
        <v>0</v>
      </c>
      <c r="AL21" s="27">
        <v>0</v>
      </c>
      <c r="AM21" s="28">
        <v>0</v>
      </c>
      <c r="AN21" s="76">
        <f t="shared" si="0"/>
        <v>114035.02</v>
      </c>
      <c r="AO21" s="24"/>
    </row>
    <row r="22" spans="1:41" x14ac:dyDescent="0.2">
      <c r="A22" s="25">
        <v>12</v>
      </c>
      <c r="B22" s="26" t="s">
        <v>60</v>
      </c>
      <c r="C22" s="27">
        <v>0</v>
      </c>
      <c r="D22" s="28">
        <v>0</v>
      </c>
      <c r="E22" s="27">
        <v>14399</v>
      </c>
      <c r="F22" s="28">
        <v>92443.709999999992</v>
      </c>
      <c r="G22" s="29">
        <v>11564</v>
      </c>
      <c r="H22" s="30">
        <v>2835</v>
      </c>
      <c r="I22" s="27">
        <v>35325.599999999999</v>
      </c>
      <c r="J22" s="28">
        <v>63174.790000000008</v>
      </c>
      <c r="K22" s="27">
        <v>17747</v>
      </c>
      <c r="L22" s="28">
        <v>56966.600000000006</v>
      </c>
      <c r="M22" s="27">
        <v>28170</v>
      </c>
      <c r="N22" s="28">
        <f>77857.94-2831.94</f>
        <v>75026</v>
      </c>
      <c r="O22" s="27">
        <v>1315</v>
      </c>
      <c r="P22" s="28">
        <v>3688.55</v>
      </c>
      <c r="Q22" s="31">
        <v>294131.58999999997</v>
      </c>
      <c r="R22" s="27">
        <v>0</v>
      </c>
      <c r="S22" s="28">
        <v>0</v>
      </c>
      <c r="T22" s="32">
        <v>0</v>
      </c>
      <c r="U22" s="33">
        <v>0</v>
      </c>
      <c r="V22" s="33">
        <v>0</v>
      </c>
      <c r="W22" s="33">
        <v>0</v>
      </c>
      <c r="X22" s="33">
        <v>0</v>
      </c>
      <c r="Y22" s="34">
        <v>0</v>
      </c>
      <c r="Z22" s="33">
        <v>0</v>
      </c>
      <c r="AA22" s="35">
        <v>0</v>
      </c>
      <c r="AB22" s="35">
        <v>0</v>
      </c>
      <c r="AC22" s="39">
        <v>0</v>
      </c>
      <c r="AD22" s="27">
        <v>1000</v>
      </c>
      <c r="AE22" s="35">
        <v>38876.289999999994</v>
      </c>
      <c r="AF22" s="35">
        <v>1000</v>
      </c>
      <c r="AG22" s="35">
        <v>38876.289999999994</v>
      </c>
      <c r="AH22" s="35">
        <v>0</v>
      </c>
      <c r="AI22" s="35">
        <v>0</v>
      </c>
      <c r="AJ22" s="35">
        <v>0</v>
      </c>
      <c r="AK22" s="28">
        <v>0</v>
      </c>
      <c r="AL22" s="27">
        <v>0</v>
      </c>
      <c r="AM22" s="28">
        <v>0</v>
      </c>
      <c r="AN22" s="76">
        <f t="shared" si="0"/>
        <v>330175.93999999994</v>
      </c>
      <c r="AO22" s="24"/>
    </row>
    <row r="23" spans="1:41" x14ac:dyDescent="0.2">
      <c r="A23" s="25">
        <v>13</v>
      </c>
      <c r="B23" s="26" t="s">
        <v>61</v>
      </c>
      <c r="C23" s="27">
        <v>0</v>
      </c>
      <c r="D23" s="28">
        <v>0</v>
      </c>
      <c r="E23" s="27">
        <v>17152</v>
      </c>
      <c r="F23" s="28">
        <v>109253.09</v>
      </c>
      <c r="G23" s="29">
        <v>13586</v>
      </c>
      <c r="H23" s="30">
        <v>3566</v>
      </c>
      <c r="I23" s="27">
        <v>48264</v>
      </c>
      <c r="J23" s="28">
        <v>66782.280000000013</v>
      </c>
      <c r="K23" s="27">
        <v>8078</v>
      </c>
      <c r="L23" s="28">
        <v>22950.41</v>
      </c>
      <c r="M23" s="27">
        <v>37540</v>
      </c>
      <c r="N23" s="28">
        <v>91310.31</v>
      </c>
      <c r="O23" s="27">
        <v>1446</v>
      </c>
      <c r="P23" s="28">
        <v>3989.0299999999997</v>
      </c>
      <c r="Q23" s="31">
        <v>294285.12</v>
      </c>
      <c r="R23" s="27">
        <v>0</v>
      </c>
      <c r="S23" s="28">
        <v>0</v>
      </c>
      <c r="T23" s="32">
        <v>0</v>
      </c>
      <c r="U23" s="33">
        <v>0</v>
      </c>
      <c r="V23" s="33">
        <v>0</v>
      </c>
      <c r="W23" s="33">
        <v>0</v>
      </c>
      <c r="X23" s="33">
        <v>0</v>
      </c>
      <c r="Y23" s="34">
        <v>0</v>
      </c>
      <c r="Z23" s="33">
        <v>0</v>
      </c>
      <c r="AA23" s="35">
        <v>0</v>
      </c>
      <c r="AB23" s="35">
        <v>0</v>
      </c>
      <c r="AC23" s="39">
        <v>0</v>
      </c>
      <c r="AD23" s="27">
        <v>1268</v>
      </c>
      <c r="AE23" s="35">
        <v>59309.320000000007</v>
      </c>
      <c r="AF23" s="35">
        <v>1268</v>
      </c>
      <c r="AG23" s="35">
        <v>59309.320000000007</v>
      </c>
      <c r="AH23" s="35">
        <v>0</v>
      </c>
      <c r="AI23" s="35">
        <v>0</v>
      </c>
      <c r="AJ23" s="35">
        <v>0</v>
      </c>
      <c r="AK23" s="28">
        <v>0</v>
      </c>
      <c r="AL23" s="27">
        <v>0</v>
      </c>
      <c r="AM23" s="28">
        <v>0</v>
      </c>
      <c r="AN23" s="76">
        <f t="shared" si="0"/>
        <v>353594.44</v>
      </c>
      <c r="AO23" s="24"/>
    </row>
    <row r="24" spans="1:41" x14ac:dyDescent="0.2">
      <c r="A24" s="25">
        <v>14</v>
      </c>
      <c r="B24" s="26" t="s">
        <v>62</v>
      </c>
      <c r="C24" s="27">
        <v>0</v>
      </c>
      <c r="D24" s="28">
        <v>0</v>
      </c>
      <c r="E24" s="27">
        <v>29758</v>
      </c>
      <c r="F24" s="28">
        <v>193887.59000000003</v>
      </c>
      <c r="G24" s="29">
        <v>366</v>
      </c>
      <c r="H24" s="30">
        <v>29392</v>
      </c>
      <c r="I24" s="27">
        <v>143000</v>
      </c>
      <c r="J24" s="28">
        <v>152601.99999999997</v>
      </c>
      <c r="K24" s="27">
        <v>41696</v>
      </c>
      <c r="L24" s="28">
        <v>118780.48</v>
      </c>
      <c r="M24" s="27">
        <v>55885</v>
      </c>
      <c r="N24" s="28">
        <v>136493.3866</v>
      </c>
      <c r="O24" s="27">
        <v>1730</v>
      </c>
      <c r="P24" s="28">
        <v>4067.9134000000004</v>
      </c>
      <c r="Q24" s="31">
        <v>605831.37</v>
      </c>
      <c r="R24" s="27">
        <v>0</v>
      </c>
      <c r="S24" s="28">
        <v>0</v>
      </c>
      <c r="T24" s="32">
        <v>0</v>
      </c>
      <c r="U24" s="33">
        <v>0</v>
      </c>
      <c r="V24" s="33">
        <v>0</v>
      </c>
      <c r="W24" s="33">
        <v>0</v>
      </c>
      <c r="X24" s="33">
        <v>0</v>
      </c>
      <c r="Y24" s="34">
        <v>0</v>
      </c>
      <c r="Z24" s="33">
        <v>0</v>
      </c>
      <c r="AA24" s="35">
        <v>0</v>
      </c>
      <c r="AB24" s="35">
        <v>0</v>
      </c>
      <c r="AC24" s="39">
        <v>0</v>
      </c>
      <c r="AD24" s="27">
        <v>548</v>
      </c>
      <c r="AE24" s="35">
        <v>40560.559999999998</v>
      </c>
      <c r="AF24" s="35">
        <v>548</v>
      </c>
      <c r="AG24" s="35">
        <v>40560.559999999998</v>
      </c>
      <c r="AH24" s="35">
        <v>0</v>
      </c>
      <c r="AI24" s="35">
        <v>0</v>
      </c>
      <c r="AJ24" s="35">
        <v>0</v>
      </c>
      <c r="AK24" s="28">
        <v>0</v>
      </c>
      <c r="AL24" s="27">
        <v>0</v>
      </c>
      <c r="AM24" s="28">
        <v>0</v>
      </c>
      <c r="AN24" s="76">
        <f t="shared" si="0"/>
        <v>646391.92999999993</v>
      </c>
      <c r="AO24" s="24"/>
    </row>
    <row r="25" spans="1:41" x14ac:dyDescent="0.2">
      <c r="A25" s="14">
        <v>15</v>
      </c>
      <c r="B25" s="26" t="s">
        <v>63</v>
      </c>
      <c r="C25" s="27">
        <v>0</v>
      </c>
      <c r="D25" s="28">
        <v>0</v>
      </c>
      <c r="E25" s="27">
        <v>8127</v>
      </c>
      <c r="F25" s="28">
        <v>51800.520000000004</v>
      </c>
      <c r="G25" s="29">
        <v>141</v>
      </c>
      <c r="H25" s="30">
        <v>7986</v>
      </c>
      <c r="I25" s="27">
        <v>52300</v>
      </c>
      <c r="J25" s="28">
        <v>63118.130000000005</v>
      </c>
      <c r="K25" s="27">
        <v>9644</v>
      </c>
      <c r="L25" s="28">
        <v>27505.269999999997</v>
      </c>
      <c r="M25" s="27">
        <v>20130</v>
      </c>
      <c r="N25" s="28">
        <f>42309.01-2908.55</f>
        <v>39400.46</v>
      </c>
      <c r="O25" s="27">
        <v>680</v>
      </c>
      <c r="P25" s="28">
        <v>1792.21</v>
      </c>
      <c r="Q25" s="31">
        <v>186525.14</v>
      </c>
      <c r="R25" s="27">
        <v>0</v>
      </c>
      <c r="S25" s="28">
        <v>0</v>
      </c>
      <c r="T25" s="32">
        <v>0</v>
      </c>
      <c r="U25" s="33">
        <v>0</v>
      </c>
      <c r="V25" s="33">
        <v>0</v>
      </c>
      <c r="W25" s="33">
        <v>0</v>
      </c>
      <c r="X25" s="33">
        <v>0</v>
      </c>
      <c r="Y25" s="34">
        <v>0</v>
      </c>
      <c r="Z25" s="33">
        <v>0</v>
      </c>
      <c r="AA25" s="35">
        <v>0</v>
      </c>
      <c r="AB25" s="35">
        <v>0</v>
      </c>
      <c r="AC25" s="39">
        <v>0</v>
      </c>
      <c r="AD25" s="27">
        <v>181</v>
      </c>
      <c r="AE25" s="35">
        <v>10649.560000000001</v>
      </c>
      <c r="AF25" s="35">
        <v>181</v>
      </c>
      <c r="AG25" s="35">
        <v>10649.560000000001</v>
      </c>
      <c r="AH25" s="35">
        <v>0</v>
      </c>
      <c r="AI25" s="35">
        <v>0</v>
      </c>
      <c r="AJ25" s="35">
        <v>0</v>
      </c>
      <c r="AK25" s="28">
        <v>0</v>
      </c>
      <c r="AL25" s="27">
        <v>0</v>
      </c>
      <c r="AM25" s="28">
        <v>0</v>
      </c>
      <c r="AN25" s="76">
        <f t="shared" si="0"/>
        <v>194266.15</v>
      </c>
      <c r="AO25" s="24"/>
    </row>
    <row r="26" spans="1:41" x14ac:dyDescent="0.2">
      <c r="A26" s="25">
        <v>16</v>
      </c>
      <c r="B26" s="26" t="s">
        <v>64</v>
      </c>
      <c r="C26" s="27">
        <v>0</v>
      </c>
      <c r="D26" s="28">
        <v>0</v>
      </c>
      <c r="E26" s="27">
        <v>0</v>
      </c>
      <c r="F26" s="28">
        <v>0</v>
      </c>
      <c r="G26" s="29">
        <v>0</v>
      </c>
      <c r="H26" s="30">
        <v>0</v>
      </c>
      <c r="I26" s="27">
        <v>200</v>
      </c>
      <c r="J26" s="28">
        <v>545.78</v>
      </c>
      <c r="K26" s="27">
        <v>9326</v>
      </c>
      <c r="L26" s="28">
        <v>14845.69</v>
      </c>
      <c r="M26" s="27">
        <v>20420</v>
      </c>
      <c r="N26" s="28">
        <v>75000</v>
      </c>
      <c r="O26" s="27">
        <v>0</v>
      </c>
      <c r="P26" s="28">
        <v>0</v>
      </c>
      <c r="Q26" s="31">
        <v>90391.47</v>
      </c>
      <c r="R26" s="27">
        <v>0</v>
      </c>
      <c r="S26" s="28">
        <v>0</v>
      </c>
      <c r="T26" s="32">
        <v>0</v>
      </c>
      <c r="U26" s="33">
        <v>0</v>
      </c>
      <c r="V26" s="33">
        <v>0</v>
      </c>
      <c r="W26" s="33">
        <v>0</v>
      </c>
      <c r="X26" s="33">
        <v>0</v>
      </c>
      <c r="Y26" s="34">
        <v>0</v>
      </c>
      <c r="Z26" s="33">
        <v>0</v>
      </c>
      <c r="AA26" s="35">
        <v>0</v>
      </c>
      <c r="AB26" s="35">
        <v>0</v>
      </c>
      <c r="AC26" s="39">
        <v>0</v>
      </c>
      <c r="AD26" s="27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28">
        <v>0</v>
      </c>
      <c r="AL26" s="27">
        <v>0</v>
      </c>
      <c r="AM26" s="28">
        <v>0</v>
      </c>
      <c r="AN26" s="76">
        <f t="shared" si="0"/>
        <v>90391.47</v>
      </c>
      <c r="AO26" s="24"/>
    </row>
    <row r="27" spans="1:41" x14ac:dyDescent="0.2">
      <c r="A27" s="25">
        <v>17</v>
      </c>
      <c r="B27" s="26" t="s">
        <v>65</v>
      </c>
      <c r="C27" s="27">
        <v>0</v>
      </c>
      <c r="D27" s="28">
        <v>0</v>
      </c>
      <c r="E27" s="27">
        <v>0</v>
      </c>
      <c r="F27" s="28">
        <v>0</v>
      </c>
      <c r="G27" s="29">
        <v>0</v>
      </c>
      <c r="H27" s="30">
        <v>0</v>
      </c>
      <c r="I27" s="27">
        <v>240</v>
      </c>
      <c r="J27" s="28">
        <v>181.93</v>
      </c>
      <c r="K27" s="27">
        <v>50</v>
      </c>
      <c r="L27" s="28">
        <v>79.489999999999995</v>
      </c>
      <c r="M27" s="27">
        <v>17951</v>
      </c>
      <c r="N27" s="28">
        <v>69807.48</v>
      </c>
      <c r="O27" s="27">
        <v>0</v>
      </c>
      <c r="P27" s="28">
        <v>0</v>
      </c>
      <c r="Q27" s="31">
        <v>70068.899999999994</v>
      </c>
      <c r="R27" s="27">
        <v>0</v>
      </c>
      <c r="S27" s="28">
        <v>0</v>
      </c>
      <c r="T27" s="32">
        <v>0</v>
      </c>
      <c r="U27" s="33">
        <v>0</v>
      </c>
      <c r="V27" s="33">
        <v>0</v>
      </c>
      <c r="W27" s="33">
        <v>0</v>
      </c>
      <c r="X27" s="33">
        <v>0</v>
      </c>
      <c r="Y27" s="34">
        <v>0</v>
      </c>
      <c r="Z27" s="33">
        <v>0</v>
      </c>
      <c r="AA27" s="35">
        <v>0</v>
      </c>
      <c r="AB27" s="35">
        <v>0</v>
      </c>
      <c r="AC27" s="39">
        <v>0</v>
      </c>
      <c r="AD27" s="27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28">
        <v>0</v>
      </c>
      <c r="AL27" s="27">
        <v>0</v>
      </c>
      <c r="AM27" s="28">
        <v>0</v>
      </c>
      <c r="AN27" s="76">
        <f t="shared" si="0"/>
        <v>70068.899999999994</v>
      </c>
      <c r="AO27" s="24"/>
    </row>
    <row r="28" spans="1:41" x14ac:dyDescent="0.2">
      <c r="A28" s="25">
        <v>18</v>
      </c>
      <c r="B28" s="26" t="s">
        <v>66</v>
      </c>
      <c r="C28" s="27">
        <v>55500</v>
      </c>
      <c r="D28" s="28">
        <v>445369.02999999997</v>
      </c>
      <c r="E28" s="27">
        <v>0</v>
      </c>
      <c r="F28" s="28">
        <v>0</v>
      </c>
      <c r="G28" s="29">
        <v>0</v>
      </c>
      <c r="H28" s="30">
        <v>0</v>
      </c>
      <c r="I28" s="27">
        <v>0</v>
      </c>
      <c r="J28" s="28">
        <v>0</v>
      </c>
      <c r="K28" s="27">
        <v>160</v>
      </c>
      <c r="L28" s="28">
        <v>424.69000000000005</v>
      </c>
      <c r="M28" s="27">
        <v>0</v>
      </c>
      <c r="N28" s="28">
        <v>0</v>
      </c>
      <c r="O28" s="27">
        <v>0</v>
      </c>
      <c r="P28" s="28">
        <v>0</v>
      </c>
      <c r="Q28" s="31">
        <v>424.69000000000005</v>
      </c>
      <c r="R28" s="27">
        <v>0</v>
      </c>
      <c r="S28" s="28">
        <v>0</v>
      </c>
      <c r="T28" s="32">
        <v>0</v>
      </c>
      <c r="U28" s="33">
        <v>0</v>
      </c>
      <c r="V28" s="33">
        <v>0</v>
      </c>
      <c r="W28" s="33">
        <v>0</v>
      </c>
      <c r="X28" s="33">
        <v>0</v>
      </c>
      <c r="Y28" s="34">
        <v>0</v>
      </c>
      <c r="Z28" s="33">
        <v>0</v>
      </c>
      <c r="AA28" s="35">
        <v>0</v>
      </c>
      <c r="AB28" s="35">
        <v>0</v>
      </c>
      <c r="AC28" s="39">
        <v>0</v>
      </c>
      <c r="AD28" s="27">
        <v>0</v>
      </c>
      <c r="AE28" s="35">
        <v>0</v>
      </c>
      <c r="AF28" s="35">
        <v>0</v>
      </c>
      <c r="AG28" s="35">
        <v>0</v>
      </c>
      <c r="AH28" s="35">
        <v>0</v>
      </c>
      <c r="AI28" s="35">
        <v>0</v>
      </c>
      <c r="AJ28" s="35">
        <v>0</v>
      </c>
      <c r="AK28" s="28">
        <v>0</v>
      </c>
      <c r="AL28" s="27">
        <v>0</v>
      </c>
      <c r="AM28" s="28">
        <v>0</v>
      </c>
      <c r="AN28" s="76">
        <f t="shared" si="0"/>
        <v>445793.72</v>
      </c>
      <c r="AO28" s="24"/>
    </row>
    <row r="29" spans="1:41" x14ac:dyDescent="0.2">
      <c r="A29" s="25">
        <v>19</v>
      </c>
      <c r="B29" s="26" t="s">
        <v>67</v>
      </c>
      <c r="C29" s="27">
        <v>16000</v>
      </c>
      <c r="D29" s="28">
        <v>151841.42000000001</v>
      </c>
      <c r="E29" s="27">
        <v>0</v>
      </c>
      <c r="F29" s="28">
        <v>0</v>
      </c>
      <c r="G29" s="29">
        <v>0</v>
      </c>
      <c r="H29" s="30">
        <v>0</v>
      </c>
      <c r="I29" s="27">
        <v>0</v>
      </c>
      <c r="J29" s="28">
        <v>0</v>
      </c>
      <c r="K29" s="27">
        <v>2709</v>
      </c>
      <c r="L29" s="28">
        <v>7185.2500000000009</v>
      </c>
      <c r="M29" s="27">
        <v>0</v>
      </c>
      <c r="N29" s="28">
        <v>0</v>
      </c>
      <c r="O29" s="27">
        <v>0</v>
      </c>
      <c r="P29" s="28">
        <v>0</v>
      </c>
      <c r="Q29" s="31">
        <v>7185.2500000000009</v>
      </c>
      <c r="R29" s="27">
        <v>0</v>
      </c>
      <c r="S29" s="28">
        <v>0</v>
      </c>
      <c r="T29" s="32">
        <v>0</v>
      </c>
      <c r="U29" s="33">
        <v>0</v>
      </c>
      <c r="V29" s="33">
        <v>0</v>
      </c>
      <c r="W29" s="33">
        <v>0</v>
      </c>
      <c r="X29" s="33">
        <v>0</v>
      </c>
      <c r="Y29" s="34">
        <v>0</v>
      </c>
      <c r="Z29" s="33">
        <v>0</v>
      </c>
      <c r="AA29" s="35">
        <v>0</v>
      </c>
      <c r="AB29" s="35">
        <v>0</v>
      </c>
      <c r="AC29" s="39">
        <v>0</v>
      </c>
      <c r="AD29" s="27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28">
        <v>0</v>
      </c>
      <c r="AL29" s="27">
        <v>0</v>
      </c>
      <c r="AM29" s="28">
        <v>0</v>
      </c>
      <c r="AN29" s="76">
        <f t="shared" si="0"/>
        <v>159026.67000000001</v>
      </c>
      <c r="AO29" s="24"/>
    </row>
    <row r="30" spans="1:41" x14ac:dyDescent="0.2">
      <c r="A30" s="25">
        <v>20</v>
      </c>
      <c r="B30" s="26" t="s">
        <v>68</v>
      </c>
      <c r="C30" s="27">
        <v>0</v>
      </c>
      <c r="D30" s="28">
        <v>0</v>
      </c>
      <c r="E30" s="27">
        <v>31747</v>
      </c>
      <c r="F30" s="28">
        <v>186103.07</v>
      </c>
      <c r="G30" s="29">
        <v>15928</v>
      </c>
      <c r="H30" s="30">
        <v>15819</v>
      </c>
      <c r="I30" s="27">
        <v>122710</v>
      </c>
      <c r="J30" s="28">
        <v>130499.49</v>
      </c>
      <c r="K30" s="27">
        <v>8370</v>
      </c>
      <c r="L30" s="28">
        <v>25570.85</v>
      </c>
      <c r="M30" s="27">
        <v>80598</v>
      </c>
      <c r="N30" s="28">
        <v>393610.42718</v>
      </c>
      <c r="O30" s="27">
        <v>6702</v>
      </c>
      <c r="P30" s="28">
        <v>21639.792819999999</v>
      </c>
      <c r="Q30" s="31">
        <v>757423.63</v>
      </c>
      <c r="R30" s="27">
        <v>5560</v>
      </c>
      <c r="S30" s="28">
        <v>591485.54</v>
      </c>
      <c r="T30" s="32">
        <v>5560</v>
      </c>
      <c r="U30" s="33">
        <v>591485.54</v>
      </c>
      <c r="V30" s="33">
        <v>0</v>
      </c>
      <c r="W30" s="33">
        <v>0</v>
      </c>
      <c r="X30" s="33">
        <v>0</v>
      </c>
      <c r="Y30" s="34">
        <v>0</v>
      </c>
      <c r="Z30" s="33">
        <v>0</v>
      </c>
      <c r="AA30" s="35">
        <v>0</v>
      </c>
      <c r="AB30" s="35">
        <v>0</v>
      </c>
      <c r="AC30" s="39">
        <v>0</v>
      </c>
      <c r="AD30" s="27">
        <v>1012</v>
      </c>
      <c r="AE30" s="35">
        <v>58977.529999999984</v>
      </c>
      <c r="AF30" s="35">
        <v>1012</v>
      </c>
      <c r="AG30" s="35">
        <v>58977.529999999984</v>
      </c>
      <c r="AH30" s="35">
        <v>0</v>
      </c>
      <c r="AI30" s="35">
        <v>0</v>
      </c>
      <c r="AJ30" s="35">
        <v>0</v>
      </c>
      <c r="AK30" s="28">
        <v>0</v>
      </c>
      <c r="AL30" s="27">
        <v>0</v>
      </c>
      <c r="AM30" s="28">
        <v>0</v>
      </c>
      <c r="AN30" s="76">
        <f t="shared" si="0"/>
        <v>1407886.7</v>
      </c>
      <c r="AO30" s="24"/>
    </row>
    <row r="31" spans="1:41" x14ac:dyDescent="0.2">
      <c r="A31" s="25">
        <v>21</v>
      </c>
      <c r="B31" s="26" t="s">
        <v>69</v>
      </c>
      <c r="C31" s="27">
        <v>0</v>
      </c>
      <c r="D31" s="28">
        <v>0</v>
      </c>
      <c r="E31" s="27">
        <v>0</v>
      </c>
      <c r="F31" s="28">
        <v>0</v>
      </c>
      <c r="G31" s="29">
        <v>0</v>
      </c>
      <c r="H31" s="30">
        <v>0</v>
      </c>
      <c r="I31" s="27">
        <v>850</v>
      </c>
      <c r="J31" s="28">
        <v>909.64</v>
      </c>
      <c r="K31" s="27">
        <v>55</v>
      </c>
      <c r="L31" s="28">
        <v>87.44</v>
      </c>
      <c r="M31" s="27">
        <v>21700</v>
      </c>
      <c r="N31" s="28">
        <v>110255.83</v>
      </c>
      <c r="O31" s="27">
        <v>0</v>
      </c>
      <c r="P31" s="28">
        <v>0</v>
      </c>
      <c r="Q31" s="31">
        <v>111252.91</v>
      </c>
      <c r="R31" s="27">
        <v>0</v>
      </c>
      <c r="S31" s="28">
        <v>0</v>
      </c>
      <c r="T31" s="32">
        <v>0</v>
      </c>
      <c r="U31" s="33">
        <v>0</v>
      </c>
      <c r="V31" s="33">
        <v>0</v>
      </c>
      <c r="W31" s="33">
        <v>0</v>
      </c>
      <c r="X31" s="33">
        <v>0</v>
      </c>
      <c r="Y31" s="34">
        <v>0</v>
      </c>
      <c r="Z31" s="33">
        <v>0</v>
      </c>
      <c r="AA31" s="35">
        <v>0</v>
      </c>
      <c r="AB31" s="35">
        <v>0</v>
      </c>
      <c r="AC31" s="39">
        <v>0</v>
      </c>
      <c r="AD31" s="27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28">
        <v>0</v>
      </c>
      <c r="AL31" s="27">
        <v>0</v>
      </c>
      <c r="AM31" s="28">
        <v>0</v>
      </c>
      <c r="AN31" s="76">
        <f t="shared" si="0"/>
        <v>111252.91</v>
      </c>
      <c r="AO31" s="24"/>
    </row>
    <row r="32" spans="1:41" x14ac:dyDescent="0.2">
      <c r="A32" s="14">
        <v>22</v>
      </c>
      <c r="B32" s="26" t="s">
        <v>70</v>
      </c>
      <c r="C32" s="27">
        <v>5517</v>
      </c>
      <c r="D32" s="28">
        <v>85733.47</v>
      </c>
      <c r="E32" s="27">
        <v>11260</v>
      </c>
      <c r="F32" s="28">
        <v>73544.38</v>
      </c>
      <c r="G32" s="29">
        <v>4713</v>
      </c>
      <c r="H32" s="30">
        <v>6547</v>
      </c>
      <c r="I32" s="27">
        <v>40304</v>
      </c>
      <c r="J32" s="28">
        <v>39436.079999999994</v>
      </c>
      <c r="K32" s="27">
        <v>2397</v>
      </c>
      <c r="L32" s="28">
        <v>6901.03</v>
      </c>
      <c r="M32" s="27">
        <v>26050</v>
      </c>
      <c r="N32" s="28">
        <v>85171.195040000006</v>
      </c>
      <c r="O32" s="27">
        <v>162</v>
      </c>
      <c r="P32" s="28">
        <v>417.32495999999998</v>
      </c>
      <c r="Q32" s="31">
        <v>205470.00999999998</v>
      </c>
      <c r="R32" s="27">
        <v>1732</v>
      </c>
      <c r="S32" s="28">
        <v>173094.37</v>
      </c>
      <c r="T32" s="32">
        <v>1732</v>
      </c>
      <c r="U32" s="33">
        <v>173094.37</v>
      </c>
      <c r="V32" s="33">
        <v>0</v>
      </c>
      <c r="W32" s="33">
        <v>0</v>
      </c>
      <c r="X32" s="33">
        <v>0</v>
      </c>
      <c r="Y32" s="34">
        <v>0</v>
      </c>
      <c r="Z32" s="33">
        <v>0</v>
      </c>
      <c r="AA32" s="35">
        <v>0</v>
      </c>
      <c r="AB32" s="35">
        <v>0</v>
      </c>
      <c r="AC32" s="39">
        <v>0</v>
      </c>
      <c r="AD32" s="27">
        <v>560</v>
      </c>
      <c r="AE32" s="35">
        <v>27691.57</v>
      </c>
      <c r="AF32" s="35">
        <v>560</v>
      </c>
      <c r="AG32" s="35">
        <v>27691.57</v>
      </c>
      <c r="AH32" s="35">
        <v>0</v>
      </c>
      <c r="AI32" s="35">
        <v>0</v>
      </c>
      <c r="AJ32" s="35">
        <v>0</v>
      </c>
      <c r="AK32" s="28">
        <v>0</v>
      </c>
      <c r="AL32" s="27">
        <v>0</v>
      </c>
      <c r="AM32" s="28">
        <v>0</v>
      </c>
      <c r="AN32" s="76">
        <f t="shared" si="0"/>
        <v>491989.42</v>
      </c>
      <c r="AO32" s="24"/>
    </row>
    <row r="33" spans="1:41" x14ac:dyDescent="0.2">
      <c r="A33" s="25">
        <v>23</v>
      </c>
      <c r="B33" s="26" t="s">
        <v>71</v>
      </c>
      <c r="C33" s="27">
        <v>0</v>
      </c>
      <c r="D33" s="28">
        <v>0</v>
      </c>
      <c r="E33" s="27">
        <v>494</v>
      </c>
      <c r="F33" s="28">
        <v>2365.4899999999998</v>
      </c>
      <c r="G33" s="29">
        <v>484</v>
      </c>
      <c r="H33" s="30">
        <v>10</v>
      </c>
      <c r="I33" s="27">
        <v>1296</v>
      </c>
      <c r="J33" s="28">
        <v>1662.32</v>
      </c>
      <c r="K33" s="27">
        <v>0</v>
      </c>
      <c r="L33" s="28">
        <v>0</v>
      </c>
      <c r="M33" s="27">
        <v>1347</v>
      </c>
      <c r="N33" s="28">
        <v>3212.915</v>
      </c>
      <c r="O33" s="27">
        <v>250</v>
      </c>
      <c r="P33" s="28">
        <v>770.495</v>
      </c>
      <c r="Q33" s="31">
        <v>8011.2199999999993</v>
      </c>
      <c r="R33" s="27">
        <v>112</v>
      </c>
      <c r="S33" s="28">
        <v>7738.56</v>
      </c>
      <c r="T33" s="32">
        <v>112</v>
      </c>
      <c r="U33" s="33">
        <v>7738.56</v>
      </c>
      <c r="V33" s="33">
        <v>0</v>
      </c>
      <c r="W33" s="33">
        <v>0</v>
      </c>
      <c r="X33" s="33">
        <v>0</v>
      </c>
      <c r="Y33" s="34">
        <v>0</v>
      </c>
      <c r="Z33" s="33">
        <v>0</v>
      </c>
      <c r="AA33" s="35">
        <v>0</v>
      </c>
      <c r="AB33" s="35">
        <v>0</v>
      </c>
      <c r="AC33" s="39">
        <v>0</v>
      </c>
      <c r="AD33" s="27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28">
        <v>0</v>
      </c>
      <c r="AL33" s="27">
        <v>0</v>
      </c>
      <c r="AM33" s="28">
        <v>0</v>
      </c>
      <c r="AN33" s="76">
        <f t="shared" si="0"/>
        <v>15749.779999999999</v>
      </c>
      <c r="AO33" s="24"/>
    </row>
    <row r="34" spans="1:41" x14ac:dyDescent="0.2">
      <c r="A34" s="25">
        <v>24</v>
      </c>
      <c r="B34" s="26" t="s">
        <v>72</v>
      </c>
      <c r="C34" s="27">
        <v>0</v>
      </c>
      <c r="D34" s="28">
        <v>0</v>
      </c>
      <c r="E34" s="27">
        <v>2015</v>
      </c>
      <c r="F34" s="28">
        <v>12372.48</v>
      </c>
      <c r="G34" s="29">
        <v>1705</v>
      </c>
      <c r="H34" s="30">
        <v>310</v>
      </c>
      <c r="I34" s="27">
        <v>7045</v>
      </c>
      <c r="J34" s="28">
        <v>8494.7900000000009</v>
      </c>
      <c r="K34" s="27">
        <v>360</v>
      </c>
      <c r="L34" s="28">
        <v>1015.81</v>
      </c>
      <c r="M34" s="27">
        <v>5230</v>
      </c>
      <c r="N34" s="28">
        <v>21335.482399999997</v>
      </c>
      <c r="O34" s="27">
        <v>470</v>
      </c>
      <c r="P34" s="28">
        <v>1362.5275999999999</v>
      </c>
      <c r="Q34" s="31">
        <v>44581.09</v>
      </c>
      <c r="R34" s="27">
        <v>692</v>
      </c>
      <c r="S34" s="28">
        <v>61166.28</v>
      </c>
      <c r="T34" s="32">
        <v>659</v>
      </c>
      <c r="U34" s="33">
        <v>56802.310000000012</v>
      </c>
      <c r="V34" s="33">
        <v>0</v>
      </c>
      <c r="W34" s="33">
        <v>0</v>
      </c>
      <c r="X34" s="33">
        <v>33</v>
      </c>
      <c r="Y34" s="34">
        <v>4363.9699999999993</v>
      </c>
      <c r="Z34" s="33">
        <v>0</v>
      </c>
      <c r="AA34" s="35">
        <v>0</v>
      </c>
      <c r="AB34" s="35">
        <v>0</v>
      </c>
      <c r="AC34" s="39">
        <v>0</v>
      </c>
      <c r="AD34" s="27">
        <v>575</v>
      </c>
      <c r="AE34" s="35">
        <v>23251.510000000002</v>
      </c>
      <c r="AF34" s="35">
        <v>575</v>
      </c>
      <c r="AG34" s="35">
        <v>23251.510000000002</v>
      </c>
      <c r="AH34" s="35">
        <v>0</v>
      </c>
      <c r="AI34" s="35">
        <v>0</v>
      </c>
      <c r="AJ34" s="35">
        <v>0</v>
      </c>
      <c r="AK34" s="28">
        <v>0</v>
      </c>
      <c r="AL34" s="27">
        <v>0</v>
      </c>
      <c r="AM34" s="28">
        <v>0</v>
      </c>
      <c r="AN34" s="76">
        <f t="shared" si="0"/>
        <v>128998.88</v>
      </c>
      <c r="AO34" s="24"/>
    </row>
    <row r="35" spans="1:41" x14ac:dyDescent="0.2">
      <c r="A35" s="25">
        <v>25</v>
      </c>
      <c r="B35" s="26" t="s">
        <v>73</v>
      </c>
      <c r="C35" s="27"/>
      <c r="D35" s="28"/>
      <c r="E35" s="27"/>
      <c r="F35" s="28"/>
      <c r="G35" s="29"/>
      <c r="H35" s="30"/>
      <c r="I35" s="27"/>
      <c r="J35" s="28"/>
      <c r="K35" s="27"/>
      <c r="L35" s="28"/>
      <c r="M35" s="27"/>
      <c r="N35" s="28"/>
      <c r="O35" s="27"/>
      <c r="P35" s="28"/>
      <c r="Q35" s="31"/>
      <c r="R35" s="27"/>
      <c r="S35" s="28"/>
      <c r="T35" s="32"/>
      <c r="U35" s="33"/>
      <c r="V35" s="33"/>
      <c r="W35" s="33"/>
      <c r="X35" s="33"/>
      <c r="Y35" s="34"/>
      <c r="Z35" s="33"/>
      <c r="AA35" s="35"/>
      <c r="AB35" s="35"/>
      <c r="AC35" s="39"/>
      <c r="AD35" s="27"/>
      <c r="AE35" s="35"/>
      <c r="AF35" s="35"/>
      <c r="AG35" s="35"/>
      <c r="AH35" s="35"/>
      <c r="AI35" s="35"/>
      <c r="AJ35" s="35"/>
      <c r="AK35" s="28"/>
      <c r="AL35" s="27"/>
      <c r="AM35" s="28"/>
      <c r="AN35" s="76">
        <v>0</v>
      </c>
      <c r="AO35" s="24"/>
    </row>
    <row r="36" spans="1:41" x14ac:dyDescent="0.2">
      <c r="A36" s="25">
        <v>26</v>
      </c>
      <c r="B36" s="26" t="s">
        <v>74</v>
      </c>
      <c r="C36" s="27">
        <v>450</v>
      </c>
      <c r="D36" s="28">
        <v>13591.77</v>
      </c>
      <c r="E36" s="27">
        <v>1658</v>
      </c>
      <c r="F36" s="28">
        <v>10977.99</v>
      </c>
      <c r="G36" s="29">
        <v>835</v>
      </c>
      <c r="H36" s="30">
        <v>823</v>
      </c>
      <c r="I36" s="27">
        <v>5150</v>
      </c>
      <c r="J36" s="28">
        <v>7259.5399999999991</v>
      </c>
      <c r="K36" s="27">
        <v>517</v>
      </c>
      <c r="L36" s="28">
        <v>1371.45</v>
      </c>
      <c r="M36" s="27">
        <v>2000</v>
      </c>
      <c r="N36" s="28">
        <v>56806.33</v>
      </c>
      <c r="O36" s="27">
        <v>200</v>
      </c>
      <c r="P36" s="28">
        <v>494.52</v>
      </c>
      <c r="Q36" s="31">
        <v>76909.83</v>
      </c>
      <c r="R36" s="27">
        <v>304</v>
      </c>
      <c r="S36" s="28">
        <v>34459.49</v>
      </c>
      <c r="T36" s="32">
        <v>304</v>
      </c>
      <c r="U36" s="33">
        <v>34459.490000000005</v>
      </c>
      <c r="V36" s="33">
        <v>0</v>
      </c>
      <c r="W36" s="33">
        <v>0</v>
      </c>
      <c r="X36" s="33">
        <v>0</v>
      </c>
      <c r="Y36" s="34">
        <v>0</v>
      </c>
      <c r="Z36" s="33">
        <v>0</v>
      </c>
      <c r="AA36" s="35">
        <v>0</v>
      </c>
      <c r="AB36" s="35">
        <v>0</v>
      </c>
      <c r="AC36" s="39">
        <v>0</v>
      </c>
      <c r="AD36" s="27">
        <v>325</v>
      </c>
      <c r="AE36" s="35">
        <v>13409.010000000002</v>
      </c>
      <c r="AF36" s="35">
        <v>325</v>
      </c>
      <c r="AG36" s="35">
        <v>13409.010000000002</v>
      </c>
      <c r="AH36" s="35">
        <v>0</v>
      </c>
      <c r="AI36" s="35">
        <v>0</v>
      </c>
      <c r="AJ36" s="35">
        <v>0</v>
      </c>
      <c r="AK36" s="28">
        <v>0</v>
      </c>
      <c r="AL36" s="27">
        <v>0</v>
      </c>
      <c r="AM36" s="28">
        <v>0</v>
      </c>
      <c r="AN36" s="76">
        <f t="shared" si="0"/>
        <v>138370.1</v>
      </c>
      <c r="AO36" s="24"/>
    </row>
    <row r="37" spans="1:41" x14ac:dyDescent="0.2">
      <c r="A37" s="25">
        <v>27</v>
      </c>
      <c r="B37" s="26" t="s">
        <v>75</v>
      </c>
      <c r="C37" s="27">
        <v>1200</v>
      </c>
      <c r="D37" s="28">
        <v>16455.84</v>
      </c>
      <c r="E37" s="27">
        <v>2321</v>
      </c>
      <c r="F37" s="28">
        <v>15053.289999999999</v>
      </c>
      <c r="G37" s="29">
        <v>917</v>
      </c>
      <c r="H37" s="30">
        <v>1404</v>
      </c>
      <c r="I37" s="27">
        <v>12004</v>
      </c>
      <c r="J37" s="28">
        <v>12610.720000000001</v>
      </c>
      <c r="K37" s="27">
        <v>467</v>
      </c>
      <c r="L37" s="28">
        <v>1153.23</v>
      </c>
      <c r="M37" s="27">
        <v>6659</v>
      </c>
      <c r="N37" s="28">
        <v>38709.017999999996</v>
      </c>
      <c r="O37" s="27">
        <v>220</v>
      </c>
      <c r="P37" s="28">
        <v>543.97199999999998</v>
      </c>
      <c r="Q37" s="31">
        <v>68070.23</v>
      </c>
      <c r="R37" s="27">
        <v>553</v>
      </c>
      <c r="S37" s="28">
        <v>46335.35</v>
      </c>
      <c r="T37" s="32">
        <v>553</v>
      </c>
      <c r="U37" s="33">
        <v>46335.350000000006</v>
      </c>
      <c r="V37" s="33">
        <v>0</v>
      </c>
      <c r="W37" s="33">
        <v>0</v>
      </c>
      <c r="X37" s="33">
        <v>0</v>
      </c>
      <c r="Y37" s="34">
        <v>0</v>
      </c>
      <c r="Z37" s="33">
        <v>0</v>
      </c>
      <c r="AA37" s="35">
        <v>0</v>
      </c>
      <c r="AB37" s="35">
        <v>0</v>
      </c>
      <c r="AC37" s="39">
        <v>0</v>
      </c>
      <c r="AD37" s="27">
        <v>325</v>
      </c>
      <c r="AE37" s="35">
        <v>13779.93</v>
      </c>
      <c r="AF37" s="35">
        <v>325</v>
      </c>
      <c r="AG37" s="35">
        <v>13779.93</v>
      </c>
      <c r="AH37" s="35">
        <v>0</v>
      </c>
      <c r="AI37" s="35">
        <v>0</v>
      </c>
      <c r="AJ37" s="35">
        <v>0</v>
      </c>
      <c r="AK37" s="28">
        <v>0</v>
      </c>
      <c r="AL37" s="27">
        <v>0</v>
      </c>
      <c r="AM37" s="28">
        <v>0</v>
      </c>
      <c r="AN37" s="76">
        <f t="shared" si="0"/>
        <v>144641.34999999998</v>
      </c>
      <c r="AO37" s="24"/>
    </row>
    <row r="38" spans="1:41" x14ac:dyDescent="0.2">
      <c r="A38" s="25">
        <v>28</v>
      </c>
      <c r="B38" s="26" t="s">
        <v>76</v>
      </c>
      <c r="C38" s="27">
        <v>1861</v>
      </c>
      <c r="D38" s="28">
        <v>17562.77</v>
      </c>
      <c r="E38" s="27">
        <v>1853</v>
      </c>
      <c r="F38" s="28">
        <v>13779.96</v>
      </c>
      <c r="G38" s="29">
        <v>1023</v>
      </c>
      <c r="H38" s="30">
        <v>830</v>
      </c>
      <c r="I38" s="27">
        <v>7282</v>
      </c>
      <c r="J38" s="28">
        <v>15475.860000000004</v>
      </c>
      <c r="K38" s="27">
        <v>6183</v>
      </c>
      <c r="L38" s="28">
        <v>16307.640000000001</v>
      </c>
      <c r="M38" s="27">
        <v>3545</v>
      </c>
      <c r="N38" s="28">
        <v>58519.12</v>
      </c>
      <c r="O38" s="27">
        <v>0</v>
      </c>
      <c r="P38" s="28">
        <v>0</v>
      </c>
      <c r="Q38" s="31">
        <v>104082.58</v>
      </c>
      <c r="R38" s="27">
        <v>399</v>
      </c>
      <c r="S38" s="28">
        <v>38503.11</v>
      </c>
      <c r="T38" s="32">
        <v>399</v>
      </c>
      <c r="U38" s="33">
        <v>38503.11</v>
      </c>
      <c r="V38" s="33">
        <v>0</v>
      </c>
      <c r="W38" s="33">
        <v>0</v>
      </c>
      <c r="X38" s="33">
        <v>0</v>
      </c>
      <c r="Y38" s="34">
        <v>0</v>
      </c>
      <c r="Z38" s="33">
        <v>0</v>
      </c>
      <c r="AA38" s="35">
        <v>0</v>
      </c>
      <c r="AB38" s="35">
        <v>0</v>
      </c>
      <c r="AC38" s="39">
        <v>0</v>
      </c>
      <c r="AD38" s="27">
        <v>209</v>
      </c>
      <c r="AE38" s="35">
        <v>10163.719999999999</v>
      </c>
      <c r="AF38" s="35">
        <v>209</v>
      </c>
      <c r="AG38" s="35">
        <v>10163.719999999999</v>
      </c>
      <c r="AH38" s="35">
        <v>0</v>
      </c>
      <c r="AI38" s="35">
        <v>0</v>
      </c>
      <c r="AJ38" s="35">
        <v>0</v>
      </c>
      <c r="AK38" s="28">
        <v>0</v>
      </c>
      <c r="AL38" s="27">
        <v>0</v>
      </c>
      <c r="AM38" s="28">
        <v>0</v>
      </c>
      <c r="AN38" s="76">
        <f t="shared" si="0"/>
        <v>170312.18000000002</v>
      </c>
      <c r="AO38" s="24"/>
    </row>
    <row r="39" spans="1:41" x14ac:dyDescent="0.2">
      <c r="A39" s="14">
        <v>29</v>
      </c>
      <c r="B39" s="26" t="s">
        <v>77</v>
      </c>
      <c r="C39" s="27">
        <v>1609</v>
      </c>
      <c r="D39" s="28">
        <v>8497.0400000000009</v>
      </c>
      <c r="E39" s="27">
        <v>839</v>
      </c>
      <c r="F39" s="28">
        <v>7001.75</v>
      </c>
      <c r="G39" s="29">
        <v>515</v>
      </c>
      <c r="H39" s="30">
        <v>324</v>
      </c>
      <c r="I39" s="27">
        <v>1715</v>
      </c>
      <c r="J39" s="28">
        <v>1914.73</v>
      </c>
      <c r="K39" s="27">
        <v>320</v>
      </c>
      <c r="L39" s="28">
        <v>852.97</v>
      </c>
      <c r="M39" s="27">
        <v>2000</v>
      </c>
      <c r="N39" s="28">
        <v>44767.128199999999</v>
      </c>
      <c r="O39" s="27">
        <v>93</v>
      </c>
      <c r="P39" s="28">
        <v>229.95179999999999</v>
      </c>
      <c r="Q39" s="31">
        <v>54766.530000000006</v>
      </c>
      <c r="R39" s="27">
        <v>231</v>
      </c>
      <c r="S39" s="28">
        <v>13459.48</v>
      </c>
      <c r="T39" s="32">
        <v>231</v>
      </c>
      <c r="U39" s="33">
        <v>13459.48</v>
      </c>
      <c r="V39" s="33">
        <v>0</v>
      </c>
      <c r="W39" s="33">
        <v>0</v>
      </c>
      <c r="X39" s="33">
        <v>0</v>
      </c>
      <c r="Y39" s="34">
        <v>0</v>
      </c>
      <c r="Z39" s="33">
        <v>0</v>
      </c>
      <c r="AA39" s="35">
        <v>0</v>
      </c>
      <c r="AB39" s="35">
        <v>0</v>
      </c>
      <c r="AC39" s="39">
        <v>0</v>
      </c>
      <c r="AD39" s="27">
        <v>144</v>
      </c>
      <c r="AE39" s="35">
        <v>6219.23</v>
      </c>
      <c r="AF39" s="35">
        <v>144</v>
      </c>
      <c r="AG39" s="35">
        <v>6219.23</v>
      </c>
      <c r="AH39" s="35">
        <v>0</v>
      </c>
      <c r="AI39" s="35">
        <v>0</v>
      </c>
      <c r="AJ39" s="35">
        <v>0</v>
      </c>
      <c r="AK39" s="28">
        <v>0</v>
      </c>
      <c r="AL39" s="27">
        <v>0</v>
      </c>
      <c r="AM39" s="28">
        <v>0</v>
      </c>
      <c r="AN39" s="76">
        <f t="shared" si="0"/>
        <v>82942.28</v>
      </c>
      <c r="AO39" s="24"/>
    </row>
    <row r="40" spans="1:41" x14ac:dyDescent="0.2">
      <c r="A40" s="25">
        <v>30</v>
      </c>
      <c r="B40" s="26" t="s">
        <v>78</v>
      </c>
      <c r="C40" s="27">
        <v>1650</v>
      </c>
      <c r="D40" s="28">
        <v>32264.94</v>
      </c>
      <c r="E40" s="27">
        <v>4069</v>
      </c>
      <c r="F40" s="28">
        <v>28512.63</v>
      </c>
      <c r="G40" s="29">
        <v>2495</v>
      </c>
      <c r="H40" s="30">
        <v>1574</v>
      </c>
      <c r="I40" s="27">
        <v>26235</v>
      </c>
      <c r="J40" s="28">
        <v>29173.350000000006</v>
      </c>
      <c r="K40" s="27">
        <v>1300</v>
      </c>
      <c r="L40" s="28">
        <v>3449.03</v>
      </c>
      <c r="M40" s="27">
        <v>17050</v>
      </c>
      <c r="N40" s="28">
        <v>60375.166799999999</v>
      </c>
      <c r="O40" s="27">
        <v>80</v>
      </c>
      <c r="P40" s="28">
        <v>109.08319999999999</v>
      </c>
      <c r="Q40" s="31">
        <v>121619.26</v>
      </c>
      <c r="R40" s="27">
        <v>1062</v>
      </c>
      <c r="S40" s="28">
        <v>105726.86</v>
      </c>
      <c r="T40" s="32">
        <v>1062</v>
      </c>
      <c r="U40" s="33">
        <v>105726.86</v>
      </c>
      <c r="V40" s="33">
        <v>0</v>
      </c>
      <c r="W40" s="33">
        <v>0</v>
      </c>
      <c r="X40" s="33">
        <v>0</v>
      </c>
      <c r="Y40" s="34">
        <v>0</v>
      </c>
      <c r="Z40" s="33">
        <v>0</v>
      </c>
      <c r="AA40" s="35">
        <v>0</v>
      </c>
      <c r="AB40" s="35">
        <v>0</v>
      </c>
      <c r="AC40" s="39">
        <v>0</v>
      </c>
      <c r="AD40" s="27">
        <v>925</v>
      </c>
      <c r="AE40" s="35">
        <v>37422.130000000005</v>
      </c>
      <c r="AF40" s="35">
        <v>925</v>
      </c>
      <c r="AG40" s="35">
        <v>37422.130000000005</v>
      </c>
      <c r="AH40" s="35">
        <v>0</v>
      </c>
      <c r="AI40" s="35">
        <v>0</v>
      </c>
      <c r="AJ40" s="35">
        <v>0</v>
      </c>
      <c r="AK40" s="28">
        <v>0</v>
      </c>
      <c r="AL40" s="27">
        <v>0</v>
      </c>
      <c r="AM40" s="28">
        <v>0</v>
      </c>
      <c r="AN40" s="76">
        <f t="shared" si="0"/>
        <v>297033.19</v>
      </c>
      <c r="AO40" s="24"/>
    </row>
    <row r="41" spans="1:41" x14ac:dyDescent="0.2">
      <c r="A41" s="25">
        <v>31</v>
      </c>
      <c r="B41" s="26" t="s">
        <v>79</v>
      </c>
      <c r="C41" s="27">
        <v>649</v>
      </c>
      <c r="D41" s="28">
        <v>9832.369999999999</v>
      </c>
      <c r="E41" s="27">
        <v>1046</v>
      </c>
      <c r="F41" s="28">
        <v>6972.2800000000007</v>
      </c>
      <c r="G41" s="29">
        <v>464</v>
      </c>
      <c r="H41" s="30">
        <v>582</v>
      </c>
      <c r="I41" s="27">
        <v>4296</v>
      </c>
      <c r="J41" s="28">
        <v>6279.44</v>
      </c>
      <c r="K41" s="27">
        <v>300</v>
      </c>
      <c r="L41" s="28">
        <v>795.93</v>
      </c>
      <c r="M41" s="27">
        <v>9004</v>
      </c>
      <c r="N41" s="28">
        <v>23974.396199999999</v>
      </c>
      <c r="O41" s="27">
        <v>113</v>
      </c>
      <c r="P41" s="28">
        <v>279.40379999999999</v>
      </c>
      <c r="Q41" s="31">
        <v>38301.450000000004</v>
      </c>
      <c r="R41" s="27">
        <v>353</v>
      </c>
      <c r="S41" s="28">
        <v>21477.82</v>
      </c>
      <c r="T41" s="32">
        <v>353</v>
      </c>
      <c r="U41" s="33">
        <v>21477.82</v>
      </c>
      <c r="V41" s="33">
        <v>0</v>
      </c>
      <c r="W41" s="33">
        <v>0</v>
      </c>
      <c r="X41" s="33">
        <v>0</v>
      </c>
      <c r="Y41" s="34">
        <v>0</v>
      </c>
      <c r="Z41" s="33">
        <v>0</v>
      </c>
      <c r="AA41" s="35">
        <v>0</v>
      </c>
      <c r="AB41" s="35">
        <v>0</v>
      </c>
      <c r="AC41" s="39">
        <v>0</v>
      </c>
      <c r="AD41" s="27">
        <v>243</v>
      </c>
      <c r="AE41" s="35">
        <v>9512.23</v>
      </c>
      <c r="AF41" s="35">
        <v>243</v>
      </c>
      <c r="AG41" s="35">
        <v>9512.23</v>
      </c>
      <c r="AH41" s="35">
        <v>0</v>
      </c>
      <c r="AI41" s="35">
        <v>0</v>
      </c>
      <c r="AJ41" s="35">
        <v>0</v>
      </c>
      <c r="AK41" s="28">
        <v>0</v>
      </c>
      <c r="AL41" s="27">
        <v>0</v>
      </c>
      <c r="AM41" s="28">
        <v>0</v>
      </c>
      <c r="AN41" s="76">
        <f t="shared" si="0"/>
        <v>79123.87</v>
      </c>
      <c r="AO41" s="24"/>
    </row>
    <row r="42" spans="1:41" x14ac:dyDescent="0.2">
      <c r="A42" s="25">
        <v>32</v>
      </c>
      <c r="B42" s="26" t="s">
        <v>80</v>
      </c>
      <c r="C42" s="27">
        <v>550</v>
      </c>
      <c r="D42" s="28">
        <v>8617.26</v>
      </c>
      <c r="E42" s="27">
        <v>769</v>
      </c>
      <c r="F42" s="28">
        <v>4772.1099999999997</v>
      </c>
      <c r="G42" s="29">
        <v>349</v>
      </c>
      <c r="H42" s="30">
        <v>420</v>
      </c>
      <c r="I42" s="27">
        <v>2700</v>
      </c>
      <c r="J42" s="28">
        <v>2857.5299999999997</v>
      </c>
      <c r="K42" s="27">
        <v>1525</v>
      </c>
      <c r="L42" s="28">
        <v>4024.55</v>
      </c>
      <c r="M42" s="27">
        <v>3350</v>
      </c>
      <c r="N42" s="28">
        <v>58146.129000000001</v>
      </c>
      <c r="O42" s="27">
        <v>130</v>
      </c>
      <c r="P42" s="28">
        <v>235.93099999999998</v>
      </c>
      <c r="Q42" s="31">
        <v>70036.25</v>
      </c>
      <c r="R42" s="27">
        <v>186</v>
      </c>
      <c r="S42" s="28">
        <v>19561.3</v>
      </c>
      <c r="T42" s="32">
        <v>186</v>
      </c>
      <c r="U42" s="33">
        <v>19561.3</v>
      </c>
      <c r="V42" s="33">
        <v>0</v>
      </c>
      <c r="W42" s="33">
        <v>0</v>
      </c>
      <c r="X42" s="33">
        <v>0</v>
      </c>
      <c r="Y42" s="34">
        <v>0</v>
      </c>
      <c r="Z42" s="33">
        <v>0</v>
      </c>
      <c r="AA42" s="35">
        <v>0</v>
      </c>
      <c r="AB42" s="35">
        <v>0</v>
      </c>
      <c r="AC42" s="39">
        <v>0</v>
      </c>
      <c r="AD42" s="27">
        <v>158</v>
      </c>
      <c r="AE42" s="35">
        <v>7544.3099999999995</v>
      </c>
      <c r="AF42" s="35">
        <v>158</v>
      </c>
      <c r="AG42" s="35">
        <v>7544.3099999999995</v>
      </c>
      <c r="AH42" s="35">
        <v>0</v>
      </c>
      <c r="AI42" s="35">
        <v>0</v>
      </c>
      <c r="AJ42" s="35">
        <v>0</v>
      </c>
      <c r="AK42" s="28">
        <v>0</v>
      </c>
      <c r="AL42" s="27">
        <v>0</v>
      </c>
      <c r="AM42" s="28">
        <v>0</v>
      </c>
      <c r="AN42" s="76">
        <f t="shared" si="0"/>
        <v>105759.12</v>
      </c>
      <c r="AO42" s="24"/>
    </row>
    <row r="43" spans="1:41" x14ac:dyDescent="0.2">
      <c r="A43" s="25">
        <v>33</v>
      </c>
      <c r="B43" s="26" t="s">
        <v>81</v>
      </c>
      <c r="C43" s="27">
        <v>1409</v>
      </c>
      <c r="D43" s="28">
        <v>11754.4</v>
      </c>
      <c r="E43" s="27">
        <v>1924</v>
      </c>
      <c r="F43" s="28">
        <v>12614.62</v>
      </c>
      <c r="G43" s="29">
        <v>894</v>
      </c>
      <c r="H43" s="30">
        <v>1030</v>
      </c>
      <c r="I43" s="27">
        <v>15650</v>
      </c>
      <c r="J43" s="28">
        <v>18265.62</v>
      </c>
      <c r="K43" s="27">
        <v>900</v>
      </c>
      <c r="L43" s="28">
        <v>2484.1999999999998</v>
      </c>
      <c r="M43" s="27">
        <v>9683</v>
      </c>
      <c r="N43" s="28">
        <v>118085.12</v>
      </c>
      <c r="O43" s="27">
        <v>0</v>
      </c>
      <c r="P43" s="28">
        <v>0</v>
      </c>
      <c r="Q43" s="31">
        <v>151449.56</v>
      </c>
      <c r="R43" s="27">
        <v>821</v>
      </c>
      <c r="S43" s="28">
        <v>53645.58</v>
      </c>
      <c r="T43" s="32">
        <v>821</v>
      </c>
      <c r="U43" s="33">
        <v>53645.58</v>
      </c>
      <c r="V43" s="33">
        <v>0</v>
      </c>
      <c r="W43" s="33">
        <v>0</v>
      </c>
      <c r="X43" s="33">
        <v>0</v>
      </c>
      <c r="Y43" s="34">
        <v>0</v>
      </c>
      <c r="Z43" s="33">
        <v>0</v>
      </c>
      <c r="AA43" s="35">
        <v>0</v>
      </c>
      <c r="AB43" s="35">
        <v>0</v>
      </c>
      <c r="AC43" s="39">
        <v>0</v>
      </c>
      <c r="AD43" s="27">
        <v>502</v>
      </c>
      <c r="AE43" s="35">
        <v>22637.300000000003</v>
      </c>
      <c r="AF43" s="35">
        <v>502</v>
      </c>
      <c r="AG43" s="35">
        <v>22637.300000000003</v>
      </c>
      <c r="AH43" s="35">
        <v>0</v>
      </c>
      <c r="AI43" s="35">
        <v>0</v>
      </c>
      <c r="AJ43" s="35">
        <v>0</v>
      </c>
      <c r="AK43" s="28">
        <v>0</v>
      </c>
      <c r="AL43" s="27">
        <v>0</v>
      </c>
      <c r="AM43" s="28">
        <v>0</v>
      </c>
      <c r="AN43" s="76">
        <f t="shared" si="0"/>
        <v>239486.83999999997</v>
      </c>
      <c r="AO43" s="24"/>
    </row>
    <row r="44" spans="1:41" x14ac:dyDescent="0.2">
      <c r="A44" s="25">
        <v>34</v>
      </c>
      <c r="B44" s="40" t="s">
        <v>82</v>
      </c>
      <c r="C44" s="27">
        <v>1390</v>
      </c>
      <c r="D44" s="28">
        <v>15636.35</v>
      </c>
      <c r="E44" s="27">
        <v>1629</v>
      </c>
      <c r="F44" s="28">
        <v>10890.22</v>
      </c>
      <c r="G44" s="29">
        <v>827</v>
      </c>
      <c r="H44" s="30">
        <v>802</v>
      </c>
      <c r="I44" s="27">
        <v>6259</v>
      </c>
      <c r="J44" s="28">
        <v>13707.400000000003</v>
      </c>
      <c r="K44" s="27">
        <v>1414</v>
      </c>
      <c r="L44" s="28">
        <v>3295.2300000000005</v>
      </c>
      <c r="M44" s="27">
        <v>7142</v>
      </c>
      <c r="N44" s="28">
        <v>150596.59</v>
      </c>
      <c r="O44" s="27">
        <v>0</v>
      </c>
      <c r="P44" s="28">
        <v>0</v>
      </c>
      <c r="Q44" s="31">
        <v>178489.44</v>
      </c>
      <c r="R44" s="27">
        <v>378</v>
      </c>
      <c r="S44" s="28">
        <v>28380.93</v>
      </c>
      <c r="T44" s="32">
        <v>378</v>
      </c>
      <c r="U44" s="33">
        <v>28380.930000000004</v>
      </c>
      <c r="V44" s="33">
        <v>0</v>
      </c>
      <c r="W44" s="33">
        <v>0</v>
      </c>
      <c r="X44" s="33">
        <v>0</v>
      </c>
      <c r="Y44" s="34">
        <v>0</v>
      </c>
      <c r="Z44" s="33">
        <v>0</v>
      </c>
      <c r="AA44" s="35">
        <v>0</v>
      </c>
      <c r="AB44" s="35">
        <v>0</v>
      </c>
      <c r="AC44" s="39">
        <v>0</v>
      </c>
      <c r="AD44" s="27">
        <v>225</v>
      </c>
      <c r="AE44" s="35">
        <v>14543</v>
      </c>
      <c r="AF44" s="35">
        <v>225</v>
      </c>
      <c r="AG44" s="35">
        <v>14543</v>
      </c>
      <c r="AH44" s="35">
        <v>0</v>
      </c>
      <c r="AI44" s="35">
        <v>0</v>
      </c>
      <c r="AJ44" s="35">
        <v>0</v>
      </c>
      <c r="AK44" s="28">
        <v>0</v>
      </c>
      <c r="AL44" s="27">
        <v>0</v>
      </c>
      <c r="AM44" s="28">
        <v>0</v>
      </c>
      <c r="AN44" s="76">
        <f t="shared" si="0"/>
        <v>237049.72</v>
      </c>
      <c r="AO44" s="24"/>
    </row>
    <row r="45" spans="1:41" x14ac:dyDescent="0.2">
      <c r="A45" s="25">
        <v>35</v>
      </c>
      <c r="B45" s="26" t="s">
        <v>83</v>
      </c>
      <c r="C45" s="27">
        <v>1062</v>
      </c>
      <c r="D45" s="28">
        <v>15098.42</v>
      </c>
      <c r="E45" s="27">
        <v>1842</v>
      </c>
      <c r="F45" s="28">
        <v>13294.349999999999</v>
      </c>
      <c r="G45" s="29">
        <v>807</v>
      </c>
      <c r="H45" s="30">
        <v>1035</v>
      </c>
      <c r="I45" s="27">
        <v>5635</v>
      </c>
      <c r="J45" s="28">
        <v>8625.1700000000019</v>
      </c>
      <c r="K45" s="27">
        <v>578</v>
      </c>
      <c r="L45" s="28">
        <v>1633.2099999999998</v>
      </c>
      <c r="M45" s="27">
        <v>4914</v>
      </c>
      <c r="N45" s="28">
        <v>94343.076799999995</v>
      </c>
      <c r="O45" s="27">
        <v>260</v>
      </c>
      <c r="P45" s="28">
        <v>923.86320000000001</v>
      </c>
      <c r="Q45" s="31">
        <v>118819.67</v>
      </c>
      <c r="R45" s="27">
        <v>485</v>
      </c>
      <c r="S45" s="28">
        <v>34402.9</v>
      </c>
      <c r="T45" s="32">
        <v>485</v>
      </c>
      <c r="U45" s="33">
        <v>34402.9</v>
      </c>
      <c r="V45" s="33">
        <v>0</v>
      </c>
      <c r="W45" s="33">
        <v>0</v>
      </c>
      <c r="X45" s="33">
        <v>0</v>
      </c>
      <c r="Y45" s="34">
        <v>0</v>
      </c>
      <c r="Z45" s="33">
        <v>0</v>
      </c>
      <c r="AA45" s="35">
        <v>0</v>
      </c>
      <c r="AB45" s="35">
        <v>0</v>
      </c>
      <c r="AC45" s="39">
        <v>0</v>
      </c>
      <c r="AD45" s="27">
        <v>410</v>
      </c>
      <c r="AE45" s="35">
        <v>18639.810000000001</v>
      </c>
      <c r="AF45" s="35">
        <v>410</v>
      </c>
      <c r="AG45" s="35">
        <v>18639.810000000001</v>
      </c>
      <c r="AH45" s="35">
        <v>0</v>
      </c>
      <c r="AI45" s="35">
        <v>0</v>
      </c>
      <c r="AJ45" s="35">
        <v>0</v>
      </c>
      <c r="AK45" s="28">
        <v>0</v>
      </c>
      <c r="AL45" s="27">
        <v>0</v>
      </c>
      <c r="AM45" s="28">
        <v>0</v>
      </c>
      <c r="AN45" s="76">
        <f t="shared" si="0"/>
        <v>186960.8</v>
      </c>
      <c r="AO45" s="24"/>
    </row>
    <row r="46" spans="1:41" x14ac:dyDescent="0.2">
      <c r="A46" s="14">
        <v>36</v>
      </c>
      <c r="B46" s="41" t="s">
        <v>84</v>
      </c>
      <c r="C46" s="27">
        <v>814</v>
      </c>
      <c r="D46" s="28">
        <v>14057.55</v>
      </c>
      <c r="E46" s="27">
        <v>1698</v>
      </c>
      <c r="F46" s="28">
        <v>11850.76</v>
      </c>
      <c r="G46" s="29">
        <v>816</v>
      </c>
      <c r="H46" s="30">
        <v>882</v>
      </c>
      <c r="I46" s="27">
        <v>4896</v>
      </c>
      <c r="J46" s="28">
        <v>7694.35</v>
      </c>
      <c r="K46" s="27">
        <v>439</v>
      </c>
      <c r="L46" s="28">
        <v>1260.81</v>
      </c>
      <c r="M46" s="27">
        <v>3825</v>
      </c>
      <c r="N46" s="28">
        <v>63028.209199999998</v>
      </c>
      <c r="O46" s="27">
        <v>158</v>
      </c>
      <c r="P46" s="28">
        <v>390.67079999999999</v>
      </c>
      <c r="Q46" s="31">
        <v>84224.8</v>
      </c>
      <c r="R46" s="27">
        <v>520</v>
      </c>
      <c r="S46" s="28">
        <v>52439.66</v>
      </c>
      <c r="T46" s="32">
        <v>520</v>
      </c>
      <c r="U46" s="33">
        <v>52439.659999999996</v>
      </c>
      <c r="V46" s="33">
        <v>0</v>
      </c>
      <c r="W46" s="33">
        <v>0</v>
      </c>
      <c r="X46" s="33">
        <v>0</v>
      </c>
      <c r="Y46" s="34">
        <v>0</v>
      </c>
      <c r="Z46" s="33">
        <v>0</v>
      </c>
      <c r="AA46" s="35">
        <v>0</v>
      </c>
      <c r="AB46" s="35">
        <v>0</v>
      </c>
      <c r="AC46" s="39">
        <v>0</v>
      </c>
      <c r="AD46" s="27">
        <v>80</v>
      </c>
      <c r="AE46" s="35">
        <v>3462.63</v>
      </c>
      <c r="AF46" s="35">
        <v>80</v>
      </c>
      <c r="AG46" s="35">
        <v>3462.63</v>
      </c>
      <c r="AH46" s="35">
        <v>0</v>
      </c>
      <c r="AI46" s="35">
        <v>0</v>
      </c>
      <c r="AJ46" s="35">
        <v>0</v>
      </c>
      <c r="AK46" s="28">
        <v>0</v>
      </c>
      <c r="AL46" s="27">
        <v>0</v>
      </c>
      <c r="AM46" s="28">
        <v>0</v>
      </c>
      <c r="AN46" s="76">
        <f t="shared" si="0"/>
        <v>154184.64000000001</v>
      </c>
      <c r="AO46" s="24"/>
    </row>
    <row r="47" spans="1:41" x14ac:dyDescent="0.2">
      <c r="A47" s="25">
        <v>37</v>
      </c>
      <c r="B47" s="42" t="s">
        <v>85</v>
      </c>
      <c r="C47" s="27">
        <v>369</v>
      </c>
      <c r="D47" s="28">
        <v>7292.67</v>
      </c>
      <c r="E47" s="27">
        <v>662.39903225806449</v>
      </c>
      <c r="F47" s="28">
        <v>4515.99</v>
      </c>
      <c r="G47" s="29">
        <v>38</v>
      </c>
      <c r="H47" s="30">
        <v>624.39903225806449</v>
      </c>
      <c r="I47" s="27">
        <v>1455</v>
      </c>
      <c r="J47" s="28">
        <v>3083.65</v>
      </c>
      <c r="K47" s="27">
        <v>1628</v>
      </c>
      <c r="L47" s="28">
        <v>4638.54</v>
      </c>
      <c r="M47" s="27">
        <v>2860</v>
      </c>
      <c r="N47" s="28">
        <v>45902.22</v>
      </c>
      <c r="O47" s="27">
        <v>0</v>
      </c>
      <c r="P47" s="28">
        <v>0</v>
      </c>
      <c r="Q47" s="31">
        <v>58140.4</v>
      </c>
      <c r="R47" s="27">
        <v>293</v>
      </c>
      <c r="S47" s="28">
        <v>25359.15</v>
      </c>
      <c r="T47" s="32">
        <v>293</v>
      </c>
      <c r="U47" s="33">
        <v>25359.15</v>
      </c>
      <c r="V47" s="33">
        <v>0</v>
      </c>
      <c r="W47" s="33">
        <v>0</v>
      </c>
      <c r="X47" s="33">
        <v>0</v>
      </c>
      <c r="Y47" s="34">
        <v>0</v>
      </c>
      <c r="Z47" s="33">
        <v>0</v>
      </c>
      <c r="AA47" s="35">
        <v>0</v>
      </c>
      <c r="AB47" s="35">
        <v>0</v>
      </c>
      <c r="AC47" s="39">
        <v>0</v>
      </c>
      <c r="AD47" s="27">
        <v>80</v>
      </c>
      <c r="AE47" s="35">
        <v>3253.63</v>
      </c>
      <c r="AF47" s="35">
        <v>80</v>
      </c>
      <c r="AG47" s="35">
        <v>3253.63</v>
      </c>
      <c r="AH47" s="35">
        <v>0</v>
      </c>
      <c r="AI47" s="35">
        <v>0</v>
      </c>
      <c r="AJ47" s="35">
        <v>0</v>
      </c>
      <c r="AK47" s="28">
        <v>0</v>
      </c>
      <c r="AL47" s="27">
        <v>0</v>
      </c>
      <c r="AM47" s="28">
        <v>0</v>
      </c>
      <c r="AN47" s="76">
        <f t="shared" si="0"/>
        <v>94045.85</v>
      </c>
      <c r="AO47" s="24"/>
    </row>
    <row r="48" spans="1:41" x14ac:dyDescent="0.2">
      <c r="A48" s="25">
        <v>38</v>
      </c>
      <c r="B48" s="26" t="s">
        <v>86</v>
      </c>
      <c r="C48" s="27">
        <v>0</v>
      </c>
      <c r="D48" s="28">
        <v>0</v>
      </c>
      <c r="E48" s="27">
        <v>152</v>
      </c>
      <c r="F48" s="28">
        <v>1116.4000000000001</v>
      </c>
      <c r="G48" s="29">
        <v>5</v>
      </c>
      <c r="H48" s="30">
        <v>147</v>
      </c>
      <c r="I48" s="27">
        <v>1980</v>
      </c>
      <c r="J48" s="28">
        <v>2506.91</v>
      </c>
      <c r="K48" s="27">
        <v>0</v>
      </c>
      <c r="L48" s="28">
        <v>0</v>
      </c>
      <c r="M48" s="27">
        <v>1360</v>
      </c>
      <c r="N48" s="28">
        <v>29768.329600000001</v>
      </c>
      <c r="O48" s="27">
        <v>5</v>
      </c>
      <c r="P48" s="28">
        <v>12.8804</v>
      </c>
      <c r="Q48" s="31">
        <v>33404.520000000004</v>
      </c>
      <c r="R48" s="27">
        <v>111</v>
      </c>
      <c r="S48" s="28">
        <v>10916.13</v>
      </c>
      <c r="T48" s="32">
        <v>111</v>
      </c>
      <c r="U48" s="33">
        <v>10916.130000000001</v>
      </c>
      <c r="V48" s="33">
        <v>0</v>
      </c>
      <c r="W48" s="33">
        <v>0</v>
      </c>
      <c r="X48" s="33">
        <v>0</v>
      </c>
      <c r="Y48" s="34">
        <v>0</v>
      </c>
      <c r="Z48" s="33">
        <v>0</v>
      </c>
      <c r="AA48" s="35">
        <v>0</v>
      </c>
      <c r="AB48" s="35">
        <v>0</v>
      </c>
      <c r="AC48" s="39">
        <v>0</v>
      </c>
      <c r="AD48" s="27">
        <v>57</v>
      </c>
      <c r="AE48" s="35">
        <v>2725.23</v>
      </c>
      <c r="AF48" s="35">
        <v>57</v>
      </c>
      <c r="AG48" s="35">
        <v>2725.23</v>
      </c>
      <c r="AH48" s="35">
        <v>0</v>
      </c>
      <c r="AI48" s="35">
        <v>0</v>
      </c>
      <c r="AJ48" s="35">
        <v>0</v>
      </c>
      <c r="AK48" s="28">
        <v>0</v>
      </c>
      <c r="AL48" s="27">
        <v>0</v>
      </c>
      <c r="AM48" s="28">
        <v>0</v>
      </c>
      <c r="AN48" s="76">
        <f t="shared" si="0"/>
        <v>47045.880000000005</v>
      </c>
      <c r="AO48" s="24"/>
    </row>
    <row r="49" spans="1:41" x14ac:dyDescent="0.2">
      <c r="A49" s="25">
        <v>39</v>
      </c>
      <c r="B49" s="41" t="s">
        <v>87</v>
      </c>
      <c r="C49" s="27">
        <v>0</v>
      </c>
      <c r="D49" s="28">
        <v>0</v>
      </c>
      <c r="E49" s="27">
        <v>5235</v>
      </c>
      <c r="F49" s="28">
        <v>23644.86</v>
      </c>
      <c r="G49" s="29">
        <v>4186</v>
      </c>
      <c r="H49" s="30">
        <v>1049</v>
      </c>
      <c r="I49" s="27">
        <v>19228</v>
      </c>
      <c r="J49" s="28">
        <v>30345.840000000004</v>
      </c>
      <c r="K49" s="27">
        <v>2330</v>
      </c>
      <c r="L49" s="28">
        <v>6668.8</v>
      </c>
      <c r="M49" s="27">
        <v>11794</v>
      </c>
      <c r="N49" s="28">
        <v>23424.52</v>
      </c>
      <c r="O49" s="27">
        <v>300</v>
      </c>
      <c r="P49" s="28">
        <v>705</v>
      </c>
      <c r="Q49" s="31">
        <v>84789.02</v>
      </c>
      <c r="R49" s="27">
        <v>0</v>
      </c>
      <c r="S49" s="28">
        <v>0</v>
      </c>
      <c r="T49" s="32">
        <v>0</v>
      </c>
      <c r="U49" s="33">
        <v>0</v>
      </c>
      <c r="V49" s="33">
        <v>0</v>
      </c>
      <c r="W49" s="33">
        <v>0</v>
      </c>
      <c r="X49" s="33">
        <v>0</v>
      </c>
      <c r="Y49" s="34">
        <v>0</v>
      </c>
      <c r="Z49" s="33">
        <v>0</v>
      </c>
      <c r="AA49" s="35">
        <v>0</v>
      </c>
      <c r="AB49" s="35">
        <v>0</v>
      </c>
      <c r="AC49" s="39">
        <v>0</v>
      </c>
      <c r="AD49" s="27">
        <v>427</v>
      </c>
      <c r="AE49" s="35">
        <v>17514.759999999998</v>
      </c>
      <c r="AF49" s="35">
        <v>427</v>
      </c>
      <c r="AG49" s="35">
        <v>17514.759999999998</v>
      </c>
      <c r="AH49" s="35">
        <v>0</v>
      </c>
      <c r="AI49" s="35">
        <v>0</v>
      </c>
      <c r="AJ49" s="35">
        <v>0</v>
      </c>
      <c r="AK49" s="28">
        <v>0</v>
      </c>
      <c r="AL49" s="27">
        <v>0</v>
      </c>
      <c r="AM49" s="28">
        <v>0</v>
      </c>
      <c r="AN49" s="76">
        <f t="shared" si="0"/>
        <v>102303.78</v>
      </c>
      <c r="AO49" s="24"/>
    </row>
    <row r="50" spans="1:41" x14ac:dyDescent="0.2">
      <c r="A50" s="25">
        <v>40</v>
      </c>
      <c r="B50" s="41" t="s">
        <v>88</v>
      </c>
      <c r="C50" s="27">
        <v>0</v>
      </c>
      <c r="D50" s="28">
        <v>0</v>
      </c>
      <c r="E50" s="27">
        <v>0</v>
      </c>
      <c r="F50" s="28">
        <v>0</v>
      </c>
      <c r="G50" s="29">
        <v>0</v>
      </c>
      <c r="H50" s="30">
        <v>0</v>
      </c>
      <c r="I50" s="27">
        <v>0</v>
      </c>
      <c r="J50" s="28">
        <v>0</v>
      </c>
      <c r="K50" s="27">
        <v>0</v>
      </c>
      <c r="L50" s="28">
        <v>0</v>
      </c>
      <c r="M50" s="27">
        <v>0</v>
      </c>
      <c r="N50" s="28">
        <v>4.7599999998055864E-3</v>
      </c>
      <c r="O50" s="27">
        <v>622</v>
      </c>
      <c r="P50" s="28">
        <v>4991.0852400000003</v>
      </c>
      <c r="Q50" s="31">
        <v>4991.09</v>
      </c>
      <c r="R50" s="27">
        <v>0</v>
      </c>
      <c r="S50" s="28">
        <v>0</v>
      </c>
      <c r="T50" s="32">
        <v>0</v>
      </c>
      <c r="U50" s="33">
        <v>0</v>
      </c>
      <c r="V50" s="33">
        <v>0</v>
      </c>
      <c r="W50" s="33">
        <v>0</v>
      </c>
      <c r="X50" s="33">
        <v>0</v>
      </c>
      <c r="Y50" s="34">
        <v>0</v>
      </c>
      <c r="Z50" s="33">
        <v>0</v>
      </c>
      <c r="AA50" s="35">
        <v>0</v>
      </c>
      <c r="AB50" s="35">
        <v>0</v>
      </c>
      <c r="AC50" s="39">
        <v>0</v>
      </c>
      <c r="AD50" s="27">
        <v>136</v>
      </c>
      <c r="AE50" s="35">
        <v>13822.5</v>
      </c>
      <c r="AF50" s="35">
        <v>136</v>
      </c>
      <c r="AG50" s="35">
        <v>13822.5</v>
      </c>
      <c r="AH50" s="35">
        <v>0</v>
      </c>
      <c r="AI50" s="35">
        <v>0</v>
      </c>
      <c r="AJ50" s="35">
        <v>0</v>
      </c>
      <c r="AK50" s="28">
        <v>0</v>
      </c>
      <c r="AL50" s="27">
        <v>0</v>
      </c>
      <c r="AM50" s="28">
        <v>0</v>
      </c>
      <c r="AN50" s="76">
        <f t="shared" si="0"/>
        <v>18813.59</v>
      </c>
      <c r="AO50" s="24"/>
    </row>
    <row r="51" spans="1:41" x14ac:dyDescent="0.2">
      <c r="A51" s="25">
        <v>41</v>
      </c>
      <c r="B51" s="43" t="s">
        <v>89</v>
      </c>
      <c r="C51" s="27">
        <v>0</v>
      </c>
      <c r="D51" s="44">
        <v>0</v>
      </c>
      <c r="E51" s="27">
        <v>0</v>
      </c>
      <c r="F51" s="28">
        <v>0</v>
      </c>
      <c r="G51" s="29">
        <v>0</v>
      </c>
      <c r="H51" s="30">
        <v>0</v>
      </c>
      <c r="I51" s="27">
        <v>0</v>
      </c>
      <c r="J51" s="28">
        <v>0</v>
      </c>
      <c r="K51" s="27">
        <v>0</v>
      </c>
      <c r="L51" s="44">
        <v>0</v>
      </c>
      <c r="M51" s="27">
        <v>0</v>
      </c>
      <c r="N51" s="44">
        <v>0</v>
      </c>
      <c r="O51" s="27">
        <v>0</v>
      </c>
      <c r="P51" s="44">
        <v>0</v>
      </c>
      <c r="Q51" s="31">
        <v>0</v>
      </c>
      <c r="R51" s="27">
        <v>0</v>
      </c>
      <c r="S51" s="28">
        <v>0</v>
      </c>
      <c r="T51" s="29">
        <v>0</v>
      </c>
      <c r="U51" s="36">
        <v>0</v>
      </c>
      <c r="V51" s="36">
        <v>0</v>
      </c>
      <c r="W51" s="36">
        <v>0</v>
      </c>
      <c r="X51" s="36">
        <v>0</v>
      </c>
      <c r="Y51" s="34">
        <v>0</v>
      </c>
      <c r="Z51" s="33">
        <v>0</v>
      </c>
      <c r="AA51" s="35">
        <v>0</v>
      </c>
      <c r="AB51" s="35">
        <v>0</v>
      </c>
      <c r="AC51" s="39">
        <v>0</v>
      </c>
      <c r="AD51" s="27">
        <v>627</v>
      </c>
      <c r="AE51" s="35">
        <v>41539.24</v>
      </c>
      <c r="AF51" s="35">
        <v>627</v>
      </c>
      <c r="AG51" s="35">
        <v>41539.24</v>
      </c>
      <c r="AH51" s="35">
        <v>0</v>
      </c>
      <c r="AI51" s="35">
        <v>0</v>
      </c>
      <c r="AJ51" s="35">
        <v>0</v>
      </c>
      <c r="AK51" s="28">
        <v>0</v>
      </c>
      <c r="AL51" s="27">
        <v>0</v>
      </c>
      <c r="AM51" s="28">
        <v>0</v>
      </c>
      <c r="AN51" s="76">
        <f t="shared" si="0"/>
        <v>41539.24</v>
      </c>
      <c r="AO51" s="24"/>
    </row>
    <row r="52" spans="1:41" x14ac:dyDescent="0.2">
      <c r="A52" s="25">
        <v>42</v>
      </c>
      <c r="B52" s="45" t="s">
        <v>90</v>
      </c>
      <c r="C52" s="27">
        <v>0</v>
      </c>
      <c r="D52" s="44">
        <v>0</v>
      </c>
      <c r="E52" s="27">
        <v>0</v>
      </c>
      <c r="F52" s="28">
        <v>0</v>
      </c>
      <c r="G52" s="29">
        <v>0</v>
      </c>
      <c r="H52" s="30">
        <v>0</v>
      </c>
      <c r="I52" s="27">
        <v>0</v>
      </c>
      <c r="J52" s="28">
        <v>0</v>
      </c>
      <c r="K52" s="27">
        <v>0</v>
      </c>
      <c r="L52" s="44">
        <v>0</v>
      </c>
      <c r="M52" s="27">
        <v>0</v>
      </c>
      <c r="N52" s="44">
        <v>0</v>
      </c>
      <c r="O52" s="27">
        <v>0</v>
      </c>
      <c r="P52" s="44">
        <v>0</v>
      </c>
      <c r="Q52" s="31">
        <v>0</v>
      </c>
      <c r="R52" s="27">
        <v>0</v>
      </c>
      <c r="S52" s="28">
        <v>0</v>
      </c>
      <c r="T52" s="29">
        <v>0</v>
      </c>
      <c r="U52" s="36">
        <v>0</v>
      </c>
      <c r="V52" s="35">
        <v>0</v>
      </c>
      <c r="W52" s="35">
        <v>0</v>
      </c>
      <c r="X52" s="35">
        <v>0</v>
      </c>
      <c r="Y52" s="34">
        <v>0</v>
      </c>
      <c r="Z52" s="33">
        <v>0</v>
      </c>
      <c r="AA52" s="36">
        <v>0</v>
      </c>
      <c r="AB52" s="36">
        <v>0</v>
      </c>
      <c r="AC52" s="39">
        <v>0</v>
      </c>
      <c r="AD52" s="27">
        <v>588</v>
      </c>
      <c r="AE52" s="35">
        <v>115361.26000000001</v>
      </c>
      <c r="AF52" s="36">
        <v>588</v>
      </c>
      <c r="AG52" s="36">
        <v>115361.26000000001</v>
      </c>
      <c r="AH52" s="36">
        <v>0</v>
      </c>
      <c r="AI52" s="36">
        <v>0</v>
      </c>
      <c r="AJ52" s="36">
        <v>0</v>
      </c>
      <c r="AK52" s="44">
        <v>0</v>
      </c>
      <c r="AL52" s="27">
        <v>0</v>
      </c>
      <c r="AM52" s="28">
        <v>0</v>
      </c>
      <c r="AN52" s="76">
        <f t="shared" si="0"/>
        <v>115361.26000000001</v>
      </c>
      <c r="AO52" s="24"/>
    </row>
    <row r="53" spans="1:41" x14ac:dyDescent="0.2">
      <c r="A53" s="25">
        <v>43</v>
      </c>
      <c r="B53" s="43" t="s">
        <v>91</v>
      </c>
      <c r="C53" s="27">
        <v>0</v>
      </c>
      <c r="D53" s="44">
        <v>0</v>
      </c>
      <c r="E53" s="27">
        <v>0</v>
      </c>
      <c r="F53" s="28">
        <v>0</v>
      </c>
      <c r="G53" s="29">
        <v>0</v>
      </c>
      <c r="H53" s="30">
        <v>0</v>
      </c>
      <c r="I53" s="27">
        <v>0</v>
      </c>
      <c r="J53" s="28">
        <v>0</v>
      </c>
      <c r="K53" s="27">
        <v>0</v>
      </c>
      <c r="L53" s="44">
        <v>0</v>
      </c>
      <c r="M53" s="27">
        <v>0</v>
      </c>
      <c r="N53" s="44">
        <v>0</v>
      </c>
      <c r="O53" s="27">
        <v>0</v>
      </c>
      <c r="P53" s="44">
        <v>0</v>
      </c>
      <c r="Q53" s="31">
        <v>0</v>
      </c>
      <c r="R53" s="27">
        <v>0</v>
      </c>
      <c r="S53" s="28">
        <v>0</v>
      </c>
      <c r="T53" s="29">
        <v>0</v>
      </c>
      <c r="U53" s="36">
        <v>0</v>
      </c>
      <c r="V53" s="36">
        <v>0</v>
      </c>
      <c r="W53" s="36">
        <v>0</v>
      </c>
      <c r="X53" s="36">
        <v>0</v>
      </c>
      <c r="Y53" s="34">
        <v>0</v>
      </c>
      <c r="Z53" s="33">
        <v>0</v>
      </c>
      <c r="AA53" s="35">
        <v>0</v>
      </c>
      <c r="AB53" s="35">
        <v>0</v>
      </c>
      <c r="AC53" s="39">
        <v>0</v>
      </c>
      <c r="AD53" s="27">
        <v>26</v>
      </c>
      <c r="AE53" s="35">
        <v>3396.0699999999997</v>
      </c>
      <c r="AF53" s="35">
        <v>26</v>
      </c>
      <c r="AG53" s="35">
        <v>3396.0699999999997</v>
      </c>
      <c r="AH53" s="35">
        <v>0</v>
      </c>
      <c r="AI53" s="35">
        <v>0</v>
      </c>
      <c r="AJ53" s="35">
        <v>0</v>
      </c>
      <c r="AK53" s="28">
        <v>0</v>
      </c>
      <c r="AL53" s="27">
        <v>0</v>
      </c>
      <c r="AM53" s="28">
        <v>0</v>
      </c>
      <c r="AN53" s="76">
        <f t="shared" si="0"/>
        <v>3396.0699999999997</v>
      </c>
      <c r="AO53" s="24"/>
    </row>
    <row r="54" spans="1:41" x14ac:dyDescent="0.2">
      <c r="A54" s="25">
        <v>44</v>
      </c>
      <c r="B54" s="41" t="s">
        <v>92</v>
      </c>
      <c r="C54" s="27">
        <v>0</v>
      </c>
      <c r="D54" s="28">
        <v>0</v>
      </c>
      <c r="E54" s="27">
        <v>0</v>
      </c>
      <c r="F54" s="28">
        <v>0</v>
      </c>
      <c r="G54" s="29">
        <v>0</v>
      </c>
      <c r="H54" s="30">
        <v>0</v>
      </c>
      <c r="I54" s="27">
        <v>0</v>
      </c>
      <c r="J54" s="28">
        <v>0</v>
      </c>
      <c r="K54" s="27">
        <v>0</v>
      </c>
      <c r="L54" s="28">
        <v>0</v>
      </c>
      <c r="M54" s="27">
        <v>0</v>
      </c>
      <c r="N54" s="28">
        <v>0</v>
      </c>
      <c r="O54" s="27">
        <v>0</v>
      </c>
      <c r="P54" s="28">
        <v>0</v>
      </c>
      <c r="Q54" s="31">
        <v>0</v>
      </c>
      <c r="R54" s="27">
        <v>0</v>
      </c>
      <c r="S54" s="28">
        <v>0</v>
      </c>
      <c r="T54" s="32">
        <v>0</v>
      </c>
      <c r="U54" s="33">
        <v>0</v>
      </c>
      <c r="V54" s="33">
        <v>0</v>
      </c>
      <c r="W54" s="33">
        <v>0</v>
      </c>
      <c r="X54" s="33">
        <v>0</v>
      </c>
      <c r="Y54" s="34">
        <v>0</v>
      </c>
      <c r="Z54" s="33">
        <v>0</v>
      </c>
      <c r="AA54" s="35">
        <v>0</v>
      </c>
      <c r="AB54" s="35">
        <v>0</v>
      </c>
      <c r="AC54" s="39">
        <v>0</v>
      </c>
      <c r="AD54" s="27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28">
        <v>0</v>
      </c>
      <c r="AL54" s="27">
        <v>0</v>
      </c>
      <c r="AM54" s="28">
        <v>0</v>
      </c>
      <c r="AN54" s="76">
        <f t="shared" si="0"/>
        <v>0</v>
      </c>
      <c r="AO54" s="24"/>
    </row>
    <row r="55" spans="1:41" x14ac:dyDescent="0.2">
      <c r="A55" s="25">
        <v>45</v>
      </c>
      <c r="B55" s="43" t="s">
        <v>93</v>
      </c>
      <c r="C55" s="27">
        <v>0</v>
      </c>
      <c r="D55" s="44">
        <v>0</v>
      </c>
      <c r="E55" s="27">
        <v>0</v>
      </c>
      <c r="F55" s="28">
        <v>0</v>
      </c>
      <c r="G55" s="29">
        <v>0</v>
      </c>
      <c r="H55" s="30">
        <v>0</v>
      </c>
      <c r="I55" s="27">
        <v>632.4</v>
      </c>
      <c r="J55" s="28">
        <v>1078.9500000000003</v>
      </c>
      <c r="K55" s="27">
        <v>0</v>
      </c>
      <c r="L55" s="44">
        <v>0</v>
      </c>
      <c r="M55" s="27">
        <v>500</v>
      </c>
      <c r="N55" s="44">
        <v>2793.2790499999537</v>
      </c>
      <c r="O55" s="27">
        <v>1118984</v>
      </c>
      <c r="P55" s="44">
        <v>293911.04095000005</v>
      </c>
      <c r="Q55" s="31">
        <v>297783.27</v>
      </c>
      <c r="R55" s="27">
        <v>1000</v>
      </c>
      <c r="S55" s="28">
        <v>238256</v>
      </c>
      <c r="T55" s="29">
        <v>1000</v>
      </c>
      <c r="U55" s="36">
        <v>238255.99999999997</v>
      </c>
      <c r="V55" s="36">
        <v>0</v>
      </c>
      <c r="W55" s="36">
        <v>0</v>
      </c>
      <c r="X55" s="36">
        <v>0</v>
      </c>
      <c r="Y55" s="34">
        <v>0</v>
      </c>
      <c r="Z55" s="33">
        <v>0</v>
      </c>
      <c r="AA55" s="35">
        <v>0</v>
      </c>
      <c r="AB55" s="35">
        <v>0</v>
      </c>
      <c r="AC55" s="39">
        <v>0</v>
      </c>
      <c r="AD55" s="27">
        <v>87</v>
      </c>
      <c r="AE55" s="35">
        <v>77682.44</v>
      </c>
      <c r="AF55" s="35">
        <v>87</v>
      </c>
      <c r="AG55" s="35">
        <v>77682.44</v>
      </c>
      <c r="AH55" s="35">
        <v>0</v>
      </c>
      <c r="AI55" s="35">
        <v>0</v>
      </c>
      <c r="AJ55" s="35">
        <v>0</v>
      </c>
      <c r="AK55" s="28">
        <v>0</v>
      </c>
      <c r="AL55" s="27">
        <v>0</v>
      </c>
      <c r="AM55" s="28">
        <v>0</v>
      </c>
      <c r="AN55" s="76">
        <f t="shared" si="0"/>
        <v>613721.71</v>
      </c>
      <c r="AO55" s="24"/>
    </row>
    <row r="56" spans="1:41" x14ac:dyDescent="0.2">
      <c r="A56" s="25">
        <v>46</v>
      </c>
      <c r="B56" s="43" t="s">
        <v>94</v>
      </c>
      <c r="C56" s="27">
        <v>0</v>
      </c>
      <c r="D56" s="44">
        <v>0</v>
      </c>
      <c r="E56" s="27">
        <v>0</v>
      </c>
      <c r="F56" s="28">
        <v>0</v>
      </c>
      <c r="G56" s="29">
        <v>0</v>
      </c>
      <c r="H56" s="30">
        <v>0</v>
      </c>
      <c r="I56" s="27">
        <v>0</v>
      </c>
      <c r="J56" s="28">
        <v>0</v>
      </c>
      <c r="K56" s="27">
        <v>0</v>
      </c>
      <c r="L56" s="44">
        <v>0</v>
      </c>
      <c r="M56" s="27">
        <v>0</v>
      </c>
      <c r="N56" s="44">
        <v>0</v>
      </c>
      <c r="O56" s="27">
        <v>0</v>
      </c>
      <c r="P56" s="44">
        <v>0</v>
      </c>
      <c r="Q56" s="31">
        <v>0</v>
      </c>
      <c r="R56" s="27">
        <v>0</v>
      </c>
      <c r="S56" s="28">
        <v>0</v>
      </c>
      <c r="T56" s="29">
        <v>0</v>
      </c>
      <c r="U56" s="36">
        <v>0</v>
      </c>
      <c r="V56" s="36">
        <v>0</v>
      </c>
      <c r="W56" s="36">
        <v>0</v>
      </c>
      <c r="X56" s="36">
        <v>0</v>
      </c>
      <c r="Y56" s="34">
        <v>0</v>
      </c>
      <c r="Z56" s="33">
        <v>0</v>
      </c>
      <c r="AA56" s="35">
        <v>0</v>
      </c>
      <c r="AB56" s="35">
        <v>0</v>
      </c>
      <c r="AC56" s="39">
        <v>0</v>
      </c>
      <c r="AD56" s="27">
        <v>243</v>
      </c>
      <c r="AE56" s="35">
        <v>18895.7</v>
      </c>
      <c r="AF56" s="35">
        <v>243</v>
      </c>
      <c r="AG56" s="35">
        <v>18895.7</v>
      </c>
      <c r="AH56" s="35">
        <v>0</v>
      </c>
      <c r="AI56" s="35">
        <v>0</v>
      </c>
      <c r="AJ56" s="35">
        <v>0</v>
      </c>
      <c r="AK56" s="28">
        <v>0</v>
      </c>
      <c r="AL56" s="27">
        <v>0</v>
      </c>
      <c r="AM56" s="28">
        <v>0</v>
      </c>
      <c r="AN56" s="76">
        <f t="shared" si="0"/>
        <v>18895.7</v>
      </c>
      <c r="AO56" s="24"/>
    </row>
    <row r="57" spans="1:41" x14ac:dyDescent="0.2">
      <c r="A57" s="25">
        <v>47</v>
      </c>
      <c r="B57" s="43" t="s">
        <v>95</v>
      </c>
      <c r="C57" s="27">
        <v>0</v>
      </c>
      <c r="D57" s="44">
        <v>0</v>
      </c>
      <c r="E57" s="27">
        <v>0</v>
      </c>
      <c r="F57" s="28">
        <v>0</v>
      </c>
      <c r="G57" s="29">
        <v>0</v>
      </c>
      <c r="H57" s="30">
        <v>0</v>
      </c>
      <c r="I57" s="27">
        <v>0</v>
      </c>
      <c r="J57" s="28">
        <v>0</v>
      </c>
      <c r="K57" s="27">
        <v>0</v>
      </c>
      <c r="L57" s="44">
        <v>0</v>
      </c>
      <c r="M57" s="27">
        <v>0</v>
      </c>
      <c r="N57" s="44">
        <v>0</v>
      </c>
      <c r="O57" s="27">
        <v>0</v>
      </c>
      <c r="P57" s="44">
        <v>0</v>
      </c>
      <c r="Q57" s="31">
        <v>0</v>
      </c>
      <c r="R57" s="27">
        <v>0</v>
      </c>
      <c r="S57" s="28">
        <v>0</v>
      </c>
      <c r="T57" s="29">
        <v>0</v>
      </c>
      <c r="U57" s="36">
        <v>0</v>
      </c>
      <c r="V57" s="36">
        <v>0</v>
      </c>
      <c r="W57" s="36">
        <v>0</v>
      </c>
      <c r="X57" s="36">
        <v>0</v>
      </c>
      <c r="Y57" s="34">
        <v>0</v>
      </c>
      <c r="Z57" s="33">
        <v>0</v>
      </c>
      <c r="AA57" s="35">
        <v>0</v>
      </c>
      <c r="AB57" s="35">
        <v>0</v>
      </c>
      <c r="AC57" s="39">
        <v>0</v>
      </c>
      <c r="AD57" s="27">
        <v>0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28">
        <v>0</v>
      </c>
      <c r="AL57" s="27">
        <v>0</v>
      </c>
      <c r="AM57" s="28">
        <v>0</v>
      </c>
      <c r="AN57" s="76">
        <f t="shared" si="0"/>
        <v>0</v>
      </c>
      <c r="AO57" s="24"/>
    </row>
    <row r="58" spans="1:41" x14ac:dyDescent="0.2">
      <c r="A58" s="25">
        <v>48</v>
      </c>
      <c r="B58" s="43" t="s">
        <v>96</v>
      </c>
      <c r="C58" s="27">
        <v>0</v>
      </c>
      <c r="D58" s="44">
        <v>0</v>
      </c>
      <c r="E58" s="27">
        <v>0</v>
      </c>
      <c r="F58" s="28">
        <v>0</v>
      </c>
      <c r="G58" s="29">
        <v>0</v>
      </c>
      <c r="H58" s="30">
        <v>0</v>
      </c>
      <c r="I58" s="27">
        <v>0</v>
      </c>
      <c r="J58" s="28">
        <v>0</v>
      </c>
      <c r="K58" s="27">
        <v>0</v>
      </c>
      <c r="L58" s="44">
        <v>0</v>
      </c>
      <c r="M58" s="27">
        <v>0</v>
      </c>
      <c r="N58" s="44">
        <v>1.4200000005075708E-3</v>
      </c>
      <c r="O58" s="27">
        <v>1882</v>
      </c>
      <c r="P58" s="44">
        <v>16544.078580000001</v>
      </c>
      <c r="Q58" s="31">
        <v>16544.080000000002</v>
      </c>
      <c r="R58" s="27">
        <v>0</v>
      </c>
      <c r="S58" s="28">
        <v>0</v>
      </c>
      <c r="T58" s="29">
        <v>0</v>
      </c>
      <c r="U58" s="36">
        <v>0</v>
      </c>
      <c r="V58" s="36">
        <v>0</v>
      </c>
      <c r="W58" s="36">
        <v>0</v>
      </c>
      <c r="X58" s="36">
        <v>0</v>
      </c>
      <c r="Y58" s="34">
        <v>0</v>
      </c>
      <c r="Z58" s="33">
        <v>0</v>
      </c>
      <c r="AA58" s="35">
        <v>0</v>
      </c>
      <c r="AB58" s="35">
        <v>0</v>
      </c>
      <c r="AC58" s="39">
        <v>0</v>
      </c>
      <c r="AD58" s="27">
        <v>0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28">
        <v>0</v>
      </c>
      <c r="AL58" s="27">
        <v>0</v>
      </c>
      <c r="AM58" s="28">
        <v>0</v>
      </c>
      <c r="AN58" s="76">
        <f t="shared" si="0"/>
        <v>16544.080000000002</v>
      </c>
      <c r="AO58" s="24"/>
    </row>
    <row r="59" spans="1:41" x14ac:dyDescent="0.2">
      <c r="A59" s="25">
        <v>49</v>
      </c>
      <c r="B59" s="43" t="s">
        <v>97</v>
      </c>
      <c r="C59" s="27">
        <v>0</v>
      </c>
      <c r="D59" s="44">
        <v>0</v>
      </c>
      <c r="E59" s="27">
        <v>0</v>
      </c>
      <c r="F59" s="28">
        <v>0</v>
      </c>
      <c r="G59" s="29">
        <v>0</v>
      </c>
      <c r="H59" s="30">
        <v>0</v>
      </c>
      <c r="I59" s="27">
        <v>0</v>
      </c>
      <c r="J59" s="28">
        <v>0</v>
      </c>
      <c r="K59" s="27">
        <v>0</v>
      </c>
      <c r="L59" s="44">
        <v>0</v>
      </c>
      <c r="M59" s="27">
        <v>0</v>
      </c>
      <c r="N59" s="44">
        <v>0</v>
      </c>
      <c r="O59" s="27">
        <v>0</v>
      </c>
      <c r="P59" s="44">
        <v>0</v>
      </c>
      <c r="Q59" s="31">
        <v>0</v>
      </c>
      <c r="R59" s="27">
        <v>0</v>
      </c>
      <c r="S59" s="28">
        <v>0</v>
      </c>
      <c r="T59" s="29">
        <v>0</v>
      </c>
      <c r="U59" s="36">
        <v>0</v>
      </c>
      <c r="V59" s="36">
        <v>0</v>
      </c>
      <c r="W59" s="36">
        <v>0</v>
      </c>
      <c r="X59" s="36">
        <v>0</v>
      </c>
      <c r="Y59" s="34">
        <v>0</v>
      </c>
      <c r="Z59" s="33">
        <v>0</v>
      </c>
      <c r="AA59" s="35">
        <v>0</v>
      </c>
      <c r="AB59" s="35">
        <v>0</v>
      </c>
      <c r="AC59" s="39">
        <v>0</v>
      </c>
      <c r="AD59" s="27">
        <v>0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28">
        <v>0</v>
      </c>
      <c r="AL59" s="27">
        <v>0</v>
      </c>
      <c r="AM59" s="28">
        <v>0</v>
      </c>
      <c r="AN59" s="76">
        <f t="shared" si="0"/>
        <v>0</v>
      </c>
      <c r="AO59" s="24"/>
    </row>
    <row r="60" spans="1:41" x14ac:dyDescent="0.2">
      <c r="A60" s="25">
        <v>50</v>
      </c>
      <c r="B60" s="43" t="s">
        <v>98</v>
      </c>
      <c r="C60" s="27">
        <v>0</v>
      </c>
      <c r="D60" s="44">
        <v>0</v>
      </c>
      <c r="E60" s="27">
        <v>0</v>
      </c>
      <c r="F60" s="28">
        <v>0</v>
      </c>
      <c r="G60" s="29">
        <v>0</v>
      </c>
      <c r="H60" s="30">
        <v>0</v>
      </c>
      <c r="I60" s="27">
        <v>0</v>
      </c>
      <c r="J60" s="28">
        <v>0</v>
      </c>
      <c r="K60" s="27">
        <v>0</v>
      </c>
      <c r="L60" s="44">
        <v>0</v>
      </c>
      <c r="M60" s="27">
        <v>0</v>
      </c>
      <c r="N60" s="44">
        <v>0</v>
      </c>
      <c r="O60" s="27">
        <v>4295</v>
      </c>
      <c r="P60" s="44">
        <v>23737.520000000004</v>
      </c>
      <c r="Q60" s="31">
        <v>23737.520000000004</v>
      </c>
      <c r="R60" s="27">
        <v>0</v>
      </c>
      <c r="S60" s="28">
        <v>0</v>
      </c>
      <c r="T60" s="29">
        <v>0</v>
      </c>
      <c r="U60" s="36">
        <v>0</v>
      </c>
      <c r="V60" s="36">
        <v>0</v>
      </c>
      <c r="W60" s="36">
        <v>0</v>
      </c>
      <c r="X60" s="36">
        <v>0</v>
      </c>
      <c r="Y60" s="34">
        <v>0</v>
      </c>
      <c r="Z60" s="33">
        <v>0</v>
      </c>
      <c r="AA60" s="35">
        <v>0</v>
      </c>
      <c r="AB60" s="35">
        <v>0</v>
      </c>
      <c r="AC60" s="39">
        <v>0</v>
      </c>
      <c r="AD60" s="27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28">
        <v>0</v>
      </c>
      <c r="AL60" s="27">
        <v>0</v>
      </c>
      <c r="AM60" s="28">
        <v>0</v>
      </c>
      <c r="AN60" s="76">
        <f t="shared" si="0"/>
        <v>23737.520000000004</v>
      </c>
      <c r="AO60" s="24"/>
    </row>
    <row r="61" spans="1:41" ht="12.75" x14ac:dyDescent="0.2">
      <c r="A61" s="25">
        <v>51</v>
      </c>
      <c r="B61" s="46" t="s">
        <v>36</v>
      </c>
      <c r="C61" s="27"/>
      <c r="D61" s="44"/>
      <c r="E61" s="27"/>
      <c r="F61" s="28"/>
      <c r="G61" s="29"/>
      <c r="H61" s="30"/>
      <c r="I61" s="27"/>
      <c r="J61" s="28"/>
      <c r="K61" s="27"/>
      <c r="L61" s="44"/>
      <c r="M61" s="27"/>
      <c r="N61" s="44"/>
      <c r="O61" s="27"/>
      <c r="P61" s="44"/>
      <c r="Q61" s="31"/>
      <c r="R61" s="27"/>
      <c r="S61" s="28"/>
      <c r="T61" s="29"/>
      <c r="U61" s="36"/>
      <c r="V61" s="36"/>
      <c r="W61" s="36"/>
      <c r="X61" s="36"/>
      <c r="Y61" s="34"/>
      <c r="Z61" s="33"/>
      <c r="AA61" s="35"/>
      <c r="AB61" s="35"/>
      <c r="AC61" s="39"/>
      <c r="AD61" s="27"/>
      <c r="AE61" s="35"/>
      <c r="AF61" s="35"/>
      <c r="AG61" s="35"/>
      <c r="AH61" s="35"/>
      <c r="AI61" s="35"/>
      <c r="AJ61" s="35"/>
      <c r="AK61" s="28"/>
      <c r="AL61" s="27"/>
      <c r="AM61" s="28"/>
      <c r="AN61" s="76">
        <v>0</v>
      </c>
      <c r="AO61" s="24"/>
    </row>
    <row r="62" spans="1:41" ht="12.75" x14ac:dyDescent="0.2">
      <c r="A62" s="25">
        <v>52</v>
      </c>
      <c r="B62" s="46" t="s">
        <v>37</v>
      </c>
      <c r="C62" s="27">
        <v>0</v>
      </c>
      <c r="D62" s="44">
        <v>0</v>
      </c>
      <c r="E62" s="27">
        <v>0</v>
      </c>
      <c r="F62" s="28">
        <v>0</v>
      </c>
      <c r="G62" s="29">
        <v>0</v>
      </c>
      <c r="H62" s="30">
        <v>0</v>
      </c>
      <c r="I62" s="27">
        <v>0</v>
      </c>
      <c r="J62" s="28">
        <v>0</v>
      </c>
      <c r="K62" s="27">
        <v>0</v>
      </c>
      <c r="L62" s="44">
        <v>0</v>
      </c>
      <c r="M62" s="27">
        <v>0</v>
      </c>
      <c r="N62" s="44">
        <v>0</v>
      </c>
      <c r="O62" s="27">
        <v>0</v>
      </c>
      <c r="P62" s="44">
        <v>0</v>
      </c>
      <c r="Q62" s="31">
        <v>0</v>
      </c>
      <c r="R62" s="27">
        <v>18</v>
      </c>
      <c r="S62" s="28">
        <v>3846.44</v>
      </c>
      <c r="T62" s="29">
        <v>0</v>
      </c>
      <c r="U62" s="36">
        <v>0</v>
      </c>
      <c r="V62" s="36">
        <v>0</v>
      </c>
      <c r="W62" s="36">
        <v>0</v>
      </c>
      <c r="X62" s="36">
        <v>0</v>
      </c>
      <c r="Y62" s="34">
        <v>0</v>
      </c>
      <c r="Z62" s="33">
        <v>4</v>
      </c>
      <c r="AA62" s="35">
        <v>1265.9299999999998</v>
      </c>
      <c r="AB62" s="35">
        <v>14</v>
      </c>
      <c r="AC62" s="39">
        <v>2580.5109600000001</v>
      </c>
      <c r="AD62" s="27">
        <v>28</v>
      </c>
      <c r="AE62" s="35">
        <v>1809.4099999999999</v>
      </c>
      <c r="AF62" s="35">
        <v>0</v>
      </c>
      <c r="AG62" s="35">
        <v>0</v>
      </c>
      <c r="AH62" s="35">
        <v>28</v>
      </c>
      <c r="AI62" s="35">
        <v>1809.4099999999999</v>
      </c>
      <c r="AJ62" s="35">
        <v>0</v>
      </c>
      <c r="AK62" s="28">
        <v>0</v>
      </c>
      <c r="AL62" s="27">
        <v>0</v>
      </c>
      <c r="AM62" s="28">
        <v>0</v>
      </c>
      <c r="AN62" s="76">
        <f t="shared" si="0"/>
        <v>5655.85</v>
      </c>
      <c r="AO62" s="24"/>
    </row>
    <row r="63" spans="1:41" ht="25.5" x14ac:dyDescent="0.2">
      <c r="A63" s="25">
        <v>53</v>
      </c>
      <c r="B63" s="46" t="s">
        <v>119</v>
      </c>
      <c r="C63" s="27"/>
      <c r="D63" s="44"/>
      <c r="E63" s="27"/>
      <c r="F63" s="28"/>
      <c r="G63" s="29"/>
      <c r="H63" s="30"/>
      <c r="I63" s="27"/>
      <c r="J63" s="28"/>
      <c r="K63" s="27"/>
      <c r="L63" s="44"/>
      <c r="M63" s="27"/>
      <c r="N63" s="44"/>
      <c r="O63" s="27"/>
      <c r="P63" s="44"/>
      <c r="Q63" s="31"/>
      <c r="R63" s="27"/>
      <c r="S63" s="28"/>
      <c r="T63" s="29"/>
      <c r="U63" s="36"/>
      <c r="V63" s="36"/>
      <c r="W63" s="36"/>
      <c r="X63" s="36"/>
      <c r="Y63" s="34"/>
      <c r="Z63" s="33"/>
      <c r="AA63" s="35"/>
      <c r="AB63" s="35"/>
      <c r="AC63" s="39"/>
      <c r="AD63" s="27"/>
      <c r="AE63" s="35"/>
      <c r="AF63" s="35"/>
      <c r="AG63" s="35"/>
      <c r="AH63" s="35"/>
      <c r="AI63" s="35"/>
      <c r="AJ63" s="35"/>
      <c r="AK63" s="28"/>
      <c r="AL63" s="27"/>
      <c r="AM63" s="28"/>
      <c r="AN63" s="38"/>
      <c r="AO63" s="24"/>
    </row>
    <row r="64" spans="1:41" ht="12.75" x14ac:dyDescent="0.2">
      <c r="A64" s="25">
        <v>54</v>
      </c>
      <c r="B64" s="46" t="s">
        <v>120</v>
      </c>
      <c r="C64" s="27"/>
      <c r="D64" s="44"/>
      <c r="E64" s="27"/>
      <c r="F64" s="28"/>
      <c r="G64" s="29"/>
      <c r="H64" s="30"/>
      <c r="I64" s="27"/>
      <c r="J64" s="28"/>
      <c r="K64" s="27"/>
      <c r="L64" s="44"/>
      <c r="M64" s="27"/>
      <c r="N64" s="44"/>
      <c r="O64" s="27"/>
      <c r="P64" s="44"/>
      <c r="Q64" s="31"/>
      <c r="R64" s="27"/>
      <c r="S64" s="28"/>
      <c r="T64" s="29"/>
      <c r="U64" s="36"/>
      <c r="V64" s="36"/>
      <c r="W64" s="36"/>
      <c r="X64" s="36"/>
      <c r="Y64" s="34"/>
      <c r="Z64" s="33"/>
      <c r="AA64" s="35"/>
      <c r="AB64" s="35"/>
      <c r="AC64" s="39"/>
      <c r="AD64" s="27"/>
      <c r="AE64" s="35"/>
      <c r="AF64" s="35"/>
      <c r="AG64" s="35"/>
      <c r="AH64" s="35"/>
      <c r="AI64" s="35"/>
      <c r="AJ64" s="35"/>
      <c r="AK64" s="28"/>
      <c r="AL64" s="27"/>
      <c r="AM64" s="28"/>
      <c r="AN64" s="38"/>
      <c r="AO64" s="24"/>
    </row>
    <row r="65" spans="1:45" ht="25.5" x14ac:dyDescent="0.2">
      <c r="A65" s="25">
        <v>55</v>
      </c>
      <c r="B65" s="46" t="s">
        <v>121</v>
      </c>
      <c r="C65" s="27"/>
      <c r="D65" s="44"/>
      <c r="E65" s="27"/>
      <c r="F65" s="28"/>
      <c r="G65" s="29"/>
      <c r="H65" s="30"/>
      <c r="I65" s="27"/>
      <c r="J65" s="28"/>
      <c r="K65" s="27"/>
      <c r="L65" s="44"/>
      <c r="M65" s="27"/>
      <c r="N65" s="44"/>
      <c r="O65" s="27"/>
      <c r="P65" s="44"/>
      <c r="Q65" s="31"/>
      <c r="R65" s="27"/>
      <c r="S65" s="28"/>
      <c r="T65" s="29"/>
      <c r="U65" s="36"/>
      <c r="V65" s="36"/>
      <c r="W65" s="36"/>
      <c r="X65" s="36"/>
      <c r="Y65" s="34"/>
      <c r="Z65" s="33"/>
      <c r="AA65" s="35"/>
      <c r="AB65" s="35"/>
      <c r="AC65" s="39"/>
      <c r="AD65" s="27"/>
      <c r="AE65" s="35"/>
      <c r="AF65" s="35"/>
      <c r="AG65" s="35"/>
      <c r="AH65" s="35"/>
      <c r="AI65" s="35"/>
      <c r="AJ65" s="35"/>
      <c r="AK65" s="28"/>
      <c r="AL65" s="27"/>
      <c r="AM65" s="28"/>
      <c r="AN65" s="38"/>
      <c r="AO65" s="24"/>
    </row>
    <row r="66" spans="1:45" ht="38.25" x14ac:dyDescent="0.2">
      <c r="A66" s="25">
        <v>56</v>
      </c>
      <c r="B66" s="46" t="s">
        <v>122</v>
      </c>
      <c r="C66" s="27"/>
      <c r="D66" s="44"/>
      <c r="E66" s="27"/>
      <c r="F66" s="28"/>
      <c r="G66" s="29"/>
      <c r="H66" s="30"/>
      <c r="I66" s="27"/>
      <c r="J66" s="28"/>
      <c r="K66" s="27"/>
      <c r="L66" s="44"/>
      <c r="M66" s="27"/>
      <c r="N66" s="44"/>
      <c r="O66" s="27"/>
      <c r="P66" s="44"/>
      <c r="Q66" s="31"/>
      <c r="R66" s="27"/>
      <c r="S66" s="28"/>
      <c r="T66" s="29"/>
      <c r="U66" s="36"/>
      <c r="V66" s="36"/>
      <c r="W66" s="36"/>
      <c r="X66" s="36"/>
      <c r="Y66" s="34"/>
      <c r="Z66" s="33"/>
      <c r="AA66" s="35"/>
      <c r="AB66" s="35"/>
      <c r="AC66" s="39"/>
      <c r="AD66" s="27"/>
      <c r="AE66" s="35"/>
      <c r="AF66" s="35"/>
      <c r="AG66" s="35"/>
      <c r="AH66" s="35"/>
      <c r="AI66" s="35"/>
      <c r="AJ66" s="35"/>
      <c r="AK66" s="28"/>
      <c r="AL66" s="27"/>
      <c r="AM66" s="28"/>
      <c r="AN66" s="38"/>
      <c r="AO66" s="24"/>
    </row>
    <row r="67" spans="1:45" ht="25.5" x14ac:dyDescent="0.2">
      <c r="A67" s="25">
        <v>57</v>
      </c>
      <c r="B67" s="46" t="s">
        <v>123</v>
      </c>
      <c r="C67" s="27"/>
      <c r="D67" s="44"/>
      <c r="E67" s="27"/>
      <c r="F67" s="28"/>
      <c r="G67" s="29"/>
      <c r="H67" s="30"/>
      <c r="I67" s="27"/>
      <c r="J67" s="28"/>
      <c r="K67" s="27"/>
      <c r="L67" s="44"/>
      <c r="M67" s="27"/>
      <c r="N67" s="44"/>
      <c r="O67" s="27"/>
      <c r="P67" s="44"/>
      <c r="Q67" s="31"/>
      <c r="R67" s="27"/>
      <c r="S67" s="28"/>
      <c r="T67" s="29"/>
      <c r="U67" s="36"/>
      <c r="V67" s="36"/>
      <c r="W67" s="36"/>
      <c r="X67" s="36"/>
      <c r="Y67" s="34"/>
      <c r="Z67" s="33"/>
      <c r="AA67" s="35"/>
      <c r="AB67" s="35"/>
      <c r="AC67" s="39"/>
      <c r="AD67" s="27"/>
      <c r="AE67" s="35"/>
      <c r="AF67" s="35"/>
      <c r="AG67" s="35"/>
      <c r="AH67" s="35"/>
      <c r="AI67" s="35"/>
      <c r="AJ67" s="35"/>
      <c r="AK67" s="28"/>
      <c r="AL67" s="27"/>
      <c r="AM67" s="28"/>
      <c r="AN67" s="38"/>
      <c r="AO67" s="24"/>
    </row>
    <row r="68" spans="1:45" ht="12.75" x14ac:dyDescent="0.2">
      <c r="A68" s="25">
        <v>58</v>
      </c>
      <c r="B68" s="46" t="s">
        <v>124</v>
      </c>
      <c r="C68" s="27"/>
      <c r="D68" s="44"/>
      <c r="E68" s="27"/>
      <c r="F68" s="28"/>
      <c r="G68" s="29"/>
      <c r="H68" s="30"/>
      <c r="I68" s="27"/>
      <c r="J68" s="28"/>
      <c r="K68" s="27"/>
      <c r="L68" s="44"/>
      <c r="M68" s="27"/>
      <c r="N68" s="44"/>
      <c r="O68" s="27"/>
      <c r="P68" s="44"/>
      <c r="Q68" s="31"/>
      <c r="R68" s="27"/>
      <c r="S68" s="28"/>
      <c r="T68" s="29"/>
      <c r="U68" s="36"/>
      <c r="V68" s="36"/>
      <c r="W68" s="36"/>
      <c r="X68" s="36"/>
      <c r="Y68" s="34"/>
      <c r="Z68" s="33"/>
      <c r="AA68" s="35"/>
      <c r="AB68" s="35"/>
      <c r="AC68" s="39"/>
      <c r="AD68" s="27"/>
      <c r="AE68" s="35"/>
      <c r="AF68" s="35"/>
      <c r="AG68" s="35"/>
      <c r="AH68" s="35"/>
      <c r="AI68" s="35"/>
      <c r="AJ68" s="35"/>
      <c r="AK68" s="28"/>
      <c r="AL68" s="27"/>
      <c r="AM68" s="28"/>
      <c r="AN68" s="38"/>
      <c r="AO68" s="24"/>
    </row>
    <row r="69" spans="1:45" ht="25.5" x14ac:dyDescent="0.2">
      <c r="A69" s="25">
        <v>59</v>
      </c>
      <c r="B69" s="46" t="s">
        <v>125</v>
      </c>
      <c r="C69" s="27"/>
      <c r="D69" s="44"/>
      <c r="E69" s="27"/>
      <c r="F69" s="28"/>
      <c r="G69" s="29"/>
      <c r="H69" s="30"/>
      <c r="I69" s="27"/>
      <c r="J69" s="28"/>
      <c r="K69" s="27"/>
      <c r="L69" s="44"/>
      <c r="M69" s="27"/>
      <c r="N69" s="44"/>
      <c r="O69" s="27"/>
      <c r="P69" s="44"/>
      <c r="Q69" s="31"/>
      <c r="R69" s="27"/>
      <c r="S69" s="28"/>
      <c r="T69" s="29"/>
      <c r="U69" s="36"/>
      <c r="V69" s="36"/>
      <c r="W69" s="36"/>
      <c r="X69" s="36"/>
      <c r="Y69" s="34"/>
      <c r="Z69" s="33"/>
      <c r="AA69" s="35"/>
      <c r="AB69" s="35"/>
      <c r="AC69" s="39"/>
      <c r="AD69" s="27"/>
      <c r="AE69" s="35"/>
      <c r="AF69" s="35"/>
      <c r="AG69" s="35"/>
      <c r="AH69" s="35"/>
      <c r="AI69" s="35"/>
      <c r="AJ69" s="35"/>
      <c r="AK69" s="28"/>
      <c r="AL69" s="27"/>
      <c r="AM69" s="28"/>
      <c r="AN69" s="38"/>
      <c r="AO69" s="24"/>
    </row>
    <row r="70" spans="1:45" x14ac:dyDescent="0.2">
      <c r="A70" s="47"/>
      <c r="B70" s="48" t="s">
        <v>38</v>
      </c>
      <c r="C70" s="49">
        <f>SUM(C11:C69)</f>
        <v>90030</v>
      </c>
      <c r="D70" s="49">
        <f t="shared" ref="D70:AM70" si="1">SUM(D11:D69)</f>
        <v>853605.3</v>
      </c>
      <c r="E70" s="49">
        <f t="shared" si="1"/>
        <v>160236.39903225805</v>
      </c>
      <c r="F70" s="49">
        <f t="shared" si="1"/>
        <v>1003957.4399999998</v>
      </c>
      <c r="G70" s="49">
        <f t="shared" si="1"/>
        <v>78768</v>
      </c>
      <c r="H70" s="49">
        <f t="shared" si="1"/>
        <v>81468.399032258065</v>
      </c>
      <c r="I70" s="49">
        <f t="shared" si="1"/>
        <v>717200</v>
      </c>
      <c r="J70" s="49">
        <f t="shared" si="1"/>
        <v>911125.49</v>
      </c>
      <c r="K70" s="49">
        <f t="shared" si="1"/>
        <v>139288</v>
      </c>
      <c r="L70" s="49">
        <f t="shared" si="1"/>
        <v>398104.18</v>
      </c>
      <c r="M70" s="49">
        <f t="shared" si="1"/>
        <v>510643</v>
      </c>
      <c r="N70" s="49">
        <f t="shared" si="1"/>
        <v>2573357.7080999999</v>
      </c>
      <c r="O70" s="49">
        <f t="shared" si="1"/>
        <v>1304510</v>
      </c>
      <c r="P70" s="49">
        <f t="shared" si="1"/>
        <v>683481.07738000003</v>
      </c>
      <c r="Q70" s="49">
        <f t="shared" si="1"/>
        <v>5579382.8899999987</v>
      </c>
      <c r="R70" s="49">
        <f t="shared" si="1"/>
        <v>49589</v>
      </c>
      <c r="S70" s="49">
        <f t="shared" si="1"/>
        <v>6143027.7300000014</v>
      </c>
      <c r="T70" s="49">
        <f t="shared" si="1"/>
        <v>45822</v>
      </c>
      <c r="U70" s="49">
        <f t="shared" si="1"/>
        <v>5420850.1600000011</v>
      </c>
      <c r="V70" s="49">
        <f t="shared" si="1"/>
        <v>3203</v>
      </c>
      <c r="W70" s="49">
        <f t="shared" si="1"/>
        <v>556513.18000000005</v>
      </c>
      <c r="X70" s="49">
        <f t="shared" si="1"/>
        <v>49</v>
      </c>
      <c r="Y70" s="49">
        <f t="shared" si="1"/>
        <v>7631.73</v>
      </c>
      <c r="Z70" s="49">
        <f t="shared" si="1"/>
        <v>376</v>
      </c>
      <c r="AA70" s="49">
        <f t="shared" si="1"/>
        <v>132029.4</v>
      </c>
      <c r="AB70" s="49">
        <f t="shared" si="1"/>
        <v>139</v>
      </c>
      <c r="AC70" s="49">
        <f t="shared" si="1"/>
        <v>30374.26096</v>
      </c>
      <c r="AD70" s="49">
        <f t="shared" si="1"/>
        <v>19061</v>
      </c>
      <c r="AE70" s="49">
        <f t="shared" si="1"/>
        <v>1553066.5799999998</v>
      </c>
      <c r="AF70" s="49">
        <f t="shared" si="1"/>
        <v>16422</v>
      </c>
      <c r="AG70" s="49">
        <f t="shared" si="1"/>
        <v>1037557.1099999999</v>
      </c>
      <c r="AH70" s="49">
        <f t="shared" si="1"/>
        <v>2639</v>
      </c>
      <c r="AI70" s="49">
        <f t="shared" si="1"/>
        <v>515509.47</v>
      </c>
      <c r="AJ70" s="49">
        <f t="shared" si="1"/>
        <v>0</v>
      </c>
      <c r="AK70" s="49">
        <f t="shared" si="1"/>
        <v>0</v>
      </c>
      <c r="AL70" s="49">
        <f t="shared" si="1"/>
        <v>0</v>
      </c>
      <c r="AM70" s="49">
        <f t="shared" si="1"/>
        <v>0</v>
      </c>
      <c r="AN70" s="49">
        <f>SUM(AN11:AN69)</f>
        <v>14119725.505479995</v>
      </c>
      <c r="AO70" s="24"/>
    </row>
    <row r="71" spans="1:45" x14ac:dyDescent="0.2">
      <c r="A71" s="109"/>
      <c r="B71" s="109"/>
      <c r="C71" s="50"/>
      <c r="D71" s="51"/>
      <c r="E71" s="50"/>
      <c r="F71" s="51"/>
      <c r="I71" s="52"/>
      <c r="J71" s="52"/>
      <c r="K71" s="52"/>
      <c r="L71" s="52"/>
      <c r="M71" s="52"/>
      <c r="N71" s="50"/>
      <c r="O71" s="51"/>
      <c r="P71" s="50"/>
      <c r="Q71" s="51"/>
      <c r="R71" s="51"/>
      <c r="S71" s="51"/>
      <c r="U71" s="53"/>
      <c r="V71" s="51"/>
      <c r="W71" s="50"/>
      <c r="X71" s="50"/>
      <c r="Y71" s="50"/>
      <c r="Z71" s="54"/>
      <c r="AA71" s="50"/>
      <c r="AB71" s="55"/>
      <c r="AC71" s="50"/>
      <c r="AD71" s="54"/>
      <c r="AE71" s="50"/>
      <c r="AF71" s="51"/>
      <c r="AG71" s="51"/>
      <c r="AH71" s="51"/>
      <c r="AI71" s="50"/>
      <c r="AJ71" s="51"/>
      <c r="AK71" s="51"/>
      <c r="AL71" s="51"/>
      <c r="AM71" s="51"/>
      <c r="AN71" s="51"/>
      <c r="AO71" s="51"/>
      <c r="AP71" s="51"/>
      <c r="AQ71" s="50"/>
      <c r="AR71" s="51"/>
      <c r="AS71" s="51"/>
    </row>
    <row r="72" spans="1:45" x14ac:dyDescent="0.2">
      <c r="Q72" s="54"/>
      <c r="AN72" s="54"/>
    </row>
    <row r="78" spans="1:45" ht="43.5" customHeight="1" x14ac:dyDescent="0.2">
      <c r="B78" s="85" t="s">
        <v>0</v>
      </c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</row>
    <row r="79" spans="1:45" ht="14.25" x14ac:dyDescent="0.2">
      <c r="A79" s="56"/>
    </row>
    <row r="80" spans="1:45" ht="12" customHeight="1" x14ac:dyDescent="0.2">
      <c r="B80" s="87" t="s">
        <v>39</v>
      </c>
      <c r="C80" s="90" t="s">
        <v>40</v>
      </c>
      <c r="D80" s="93" t="s">
        <v>41</v>
      </c>
      <c r="E80" s="93"/>
      <c r="F80" s="93" t="s">
        <v>42</v>
      </c>
      <c r="G80" s="93"/>
      <c r="H80" s="93" t="s">
        <v>43</v>
      </c>
      <c r="I80" s="93"/>
      <c r="J80" s="93" t="s">
        <v>44</v>
      </c>
      <c r="K80" s="93"/>
      <c r="L80" s="93" t="s">
        <v>45</v>
      </c>
      <c r="M80" s="96"/>
      <c r="N80" s="79" t="s">
        <v>46</v>
      </c>
      <c r="O80" s="80"/>
      <c r="P80" s="79" t="s">
        <v>47</v>
      </c>
      <c r="Q80" s="80"/>
      <c r="R80" s="79" t="s">
        <v>8</v>
      </c>
      <c r="S80" s="80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2:31" ht="12" customHeight="1" x14ac:dyDescent="0.2">
      <c r="B81" s="88"/>
      <c r="C81" s="91"/>
      <c r="D81" s="94"/>
      <c r="E81" s="94"/>
      <c r="F81" s="94"/>
      <c r="G81" s="94"/>
      <c r="H81" s="95"/>
      <c r="I81" s="94"/>
      <c r="J81" s="94"/>
      <c r="K81" s="94"/>
      <c r="L81" s="94"/>
      <c r="M81" s="97"/>
      <c r="N81" s="81"/>
      <c r="O81" s="82"/>
      <c r="P81" s="81"/>
      <c r="Q81" s="82"/>
      <c r="R81" s="81"/>
      <c r="S81" s="8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2:31" ht="28.5" customHeight="1" x14ac:dyDescent="0.2">
      <c r="B82" s="88"/>
      <c r="C82" s="91"/>
      <c r="D82" s="94"/>
      <c r="E82" s="94"/>
      <c r="F82" s="94"/>
      <c r="G82" s="94"/>
      <c r="H82" s="94"/>
      <c r="I82" s="94"/>
      <c r="J82" s="94"/>
      <c r="K82" s="94"/>
      <c r="L82" s="94"/>
      <c r="M82" s="97"/>
      <c r="N82" s="83"/>
      <c r="O82" s="84"/>
      <c r="P82" s="83"/>
      <c r="Q82" s="84"/>
      <c r="R82" s="83"/>
      <c r="S82" s="84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2:31" ht="12" customHeight="1" x14ac:dyDescent="0.2">
      <c r="B83" s="89"/>
      <c r="C83" s="92"/>
      <c r="D83" s="57" t="s">
        <v>48</v>
      </c>
      <c r="E83" s="57" t="s">
        <v>29</v>
      </c>
      <c r="F83" s="57" t="s">
        <v>48</v>
      </c>
      <c r="G83" s="57" t="s">
        <v>29</v>
      </c>
      <c r="H83" s="57" t="s">
        <v>48</v>
      </c>
      <c r="I83" s="57" t="s">
        <v>29</v>
      </c>
      <c r="J83" s="57" t="s">
        <v>48</v>
      </c>
      <c r="K83" s="57" t="s">
        <v>29</v>
      </c>
      <c r="L83" s="57" t="s">
        <v>48</v>
      </c>
      <c r="M83" s="58" t="s">
        <v>29</v>
      </c>
      <c r="N83" s="59" t="s">
        <v>48</v>
      </c>
      <c r="O83" s="60" t="s">
        <v>29</v>
      </c>
      <c r="P83" s="59" t="s">
        <v>48</v>
      </c>
      <c r="Q83" s="60" t="s">
        <v>29</v>
      </c>
      <c r="R83" s="59" t="s">
        <v>48</v>
      </c>
      <c r="S83" s="60" t="s">
        <v>29</v>
      </c>
    </row>
    <row r="84" spans="2:31" x14ac:dyDescent="0.2">
      <c r="B84" s="61">
        <v>1</v>
      </c>
      <c r="C84" s="62">
        <v>2</v>
      </c>
      <c r="D84" s="62">
        <v>3</v>
      </c>
      <c r="E84" s="62">
        <v>4</v>
      </c>
      <c r="F84" s="62">
        <v>5</v>
      </c>
      <c r="G84" s="62">
        <v>6</v>
      </c>
      <c r="H84" s="62">
        <v>7</v>
      </c>
      <c r="I84" s="62">
        <v>8</v>
      </c>
      <c r="J84" s="62">
        <v>9</v>
      </c>
      <c r="K84" s="62">
        <v>10</v>
      </c>
      <c r="L84" s="62">
        <v>11</v>
      </c>
      <c r="M84" s="63">
        <v>12</v>
      </c>
      <c r="N84" s="61">
        <v>13</v>
      </c>
      <c r="O84" s="64">
        <v>14</v>
      </c>
      <c r="P84" s="61">
        <v>15</v>
      </c>
      <c r="Q84" s="64">
        <v>16</v>
      </c>
      <c r="R84" s="61">
        <v>17</v>
      </c>
      <c r="S84" s="64">
        <v>18</v>
      </c>
    </row>
    <row r="85" spans="2:31" x14ac:dyDescent="0.2">
      <c r="B85" s="65" t="s">
        <v>99</v>
      </c>
      <c r="C85" s="66">
        <v>1</v>
      </c>
      <c r="D85" s="67">
        <v>0</v>
      </c>
      <c r="E85" s="68">
        <v>0</v>
      </c>
      <c r="F85" s="67">
        <v>0</v>
      </c>
      <c r="G85" s="68">
        <v>0</v>
      </c>
      <c r="H85" s="67">
        <v>0</v>
      </c>
      <c r="I85" s="68">
        <v>0</v>
      </c>
      <c r="J85" s="67">
        <v>0</v>
      </c>
      <c r="K85" s="68">
        <v>0</v>
      </c>
      <c r="L85" s="67">
        <v>0</v>
      </c>
      <c r="M85" s="68">
        <v>0</v>
      </c>
      <c r="N85" s="69">
        <v>0</v>
      </c>
      <c r="O85" s="70">
        <v>0</v>
      </c>
      <c r="P85" s="69">
        <v>0</v>
      </c>
      <c r="Q85" s="70">
        <v>0</v>
      </c>
      <c r="R85" s="69">
        <v>0</v>
      </c>
      <c r="S85" s="70">
        <v>0</v>
      </c>
    </row>
    <row r="86" spans="2:31" x14ac:dyDescent="0.2">
      <c r="B86" s="65" t="s">
        <v>99</v>
      </c>
      <c r="C86" s="66">
        <v>2</v>
      </c>
      <c r="D86" s="67">
        <v>0</v>
      </c>
      <c r="E86" s="68">
        <v>0</v>
      </c>
      <c r="F86" s="67">
        <v>0</v>
      </c>
      <c r="G86" s="68">
        <v>0</v>
      </c>
      <c r="H86" s="67">
        <v>0</v>
      </c>
      <c r="I86" s="68">
        <v>0</v>
      </c>
      <c r="J86" s="67">
        <v>0</v>
      </c>
      <c r="K86" s="68">
        <v>0</v>
      </c>
      <c r="L86" s="67">
        <v>0</v>
      </c>
      <c r="M86" s="68">
        <v>0</v>
      </c>
      <c r="N86" s="69">
        <v>0</v>
      </c>
      <c r="O86" s="70">
        <v>0</v>
      </c>
      <c r="P86" s="69">
        <v>0</v>
      </c>
      <c r="Q86" s="70">
        <v>0</v>
      </c>
      <c r="R86" s="69">
        <v>0</v>
      </c>
      <c r="S86" s="70">
        <v>0</v>
      </c>
    </row>
    <row r="87" spans="2:31" x14ac:dyDescent="0.2">
      <c r="B87" s="65" t="s">
        <v>100</v>
      </c>
      <c r="C87" s="66">
        <v>3</v>
      </c>
      <c r="D87" s="67">
        <v>13</v>
      </c>
      <c r="E87" s="68">
        <v>3221.05</v>
      </c>
      <c r="F87" s="67">
        <v>0</v>
      </c>
      <c r="G87" s="68">
        <v>0</v>
      </c>
      <c r="H87" s="67">
        <v>0</v>
      </c>
      <c r="I87" s="68">
        <v>0</v>
      </c>
      <c r="J87" s="67">
        <v>0</v>
      </c>
      <c r="K87" s="68">
        <v>0</v>
      </c>
      <c r="L87" s="67">
        <v>0</v>
      </c>
      <c r="M87" s="68">
        <v>0</v>
      </c>
      <c r="N87" s="69">
        <v>0</v>
      </c>
      <c r="O87" s="70">
        <v>0</v>
      </c>
      <c r="P87" s="69">
        <v>0</v>
      </c>
      <c r="Q87" s="70">
        <v>0</v>
      </c>
      <c r="R87" s="69">
        <v>13</v>
      </c>
      <c r="S87" s="70">
        <v>3221.05</v>
      </c>
    </row>
    <row r="88" spans="2:31" x14ac:dyDescent="0.2">
      <c r="B88" s="65" t="s">
        <v>100</v>
      </c>
      <c r="C88" s="66">
        <v>4</v>
      </c>
      <c r="D88" s="67">
        <v>3</v>
      </c>
      <c r="E88" s="68">
        <v>1215.95</v>
      </c>
      <c r="F88" s="67">
        <v>0</v>
      </c>
      <c r="G88" s="68">
        <v>0</v>
      </c>
      <c r="H88" s="67">
        <v>0</v>
      </c>
      <c r="I88" s="68">
        <v>0</v>
      </c>
      <c r="J88" s="67">
        <v>0</v>
      </c>
      <c r="K88" s="68">
        <v>0</v>
      </c>
      <c r="L88" s="67">
        <v>0</v>
      </c>
      <c r="M88" s="68">
        <v>0</v>
      </c>
      <c r="N88" s="69">
        <v>0</v>
      </c>
      <c r="O88" s="70">
        <v>0</v>
      </c>
      <c r="P88" s="69">
        <v>0</v>
      </c>
      <c r="Q88" s="70">
        <v>0</v>
      </c>
      <c r="R88" s="69">
        <v>3</v>
      </c>
      <c r="S88" s="70">
        <v>1215.95</v>
      </c>
    </row>
    <row r="89" spans="2:31" x14ac:dyDescent="0.2">
      <c r="B89" s="65" t="s">
        <v>101</v>
      </c>
      <c r="C89" s="66">
        <v>5</v>
      </c>
      <c r="D89" s="67">
        <v>0</v>
      </c>
      <c r="E89" s="68">
        <v>0</v>
      </c>
      <c r="F89" s="67">
        <v>0</v>
      </c>
      <c r="G89" s="68">
        <v>0</v>
      </c>
      <c r="H89" s="67">
        <v>0</v>
      </c>
      <c r="I89" s="68">
        <v>0</v>
      </c>
      <c r="J89" s="67">
        <v>0</v>
      </c>
      <c r="K89" s="68">
        <v>0</v>
      </c>
      <c r="L89" s="67">
        <v>0</v>
      </c>
      <c r="M89" s="68">
        <v>0</v>
      </c>
      <c r="N89" s="69">
        <v>0</v>
      </c>
      <c r="O89" s="70">
        <v>0</v>
      </c>
      <c r="P89" s="69">
        <v>0</v>
      </c>
      <c r="Q89" s="70">
        <v>0</v>
      </c>
      <c r="R89" s="69">
        <v>0</v>
      </c>
      <c r="S89" s="70">
        <v>0</v>
      </c>
    </row>
    <row r="90" spans="2:31" x14ac:dyDescent="0.2">
      <c r="B90" s="65" t="s">
        <v>102</v>
      </c>
      <c r="C90" s="66">
        <v>6</v>
      </c>
      <c r="D90" s="67">
        <v>0</v>
      </c>
      <c r="E90" s="68">
        <v>0</v>
      </c>
      <c r="F90" s="67">
        <v>0</v>
      </c>
      <c r="G90" s="68">
        <v>0</v>
      </c>
      <c r="H90" s="67">
        <v>0</v>
      </c>
      <c r="I90" s="68">
        <v>0</v>
      </c>
      <c r="J90" s="67">
        <v>0</v>
      </c>
      <c r="K90" s="68">
        <v>0</v>
      </c>
      <c r="L90" s="67">
        <v>0</v>
      </c>
      <c r="M90" s="68">
        <v>0</v>
      </c>
      <c r="N90" s="69">
        <v>0</v>
      </c>
      <c r="O90" s="70">
        <v>0</v>
      </c>
      <c r="P90" s="69">
        <v>0</v>
      </c>
      <c r="Q90" s="70">
        <v>0</v>
      </c>
      <c r="R90" s="69">
        <v>0</v>
      </c>
      <c r="S90" s="70">
        <v>0</v>
      </c>
    </row>
    <row r="91" spans="2:31" x14ac:dyDescent="0.2">
      <c r="B91" s="65" t="s">
        <v>102</v>
      </c>
      <c r="C91" s="66">
        <v>7</v>
      </c>
      <c r="D91" s="67">
        <v>0</v>
      </c>
      <c r="E91" s="68">
        <v>0</v>
      </c>
      <c r="F91" s="67">
        <v>0</v>
      </c>
      <c r="G91" s="68">
        <v>0</v>
      </c>
      <c r="H91" s="67">
        <v>0</v>
      </c>
      <c r="I91" s="68">
        <v>0</v>
      </c>
      <c r="J91" s="67">
        <v>0</v>
      </c>
      <c r="K91" s="68">
        <v>0</v>
      </c>
      <c r="L91" s="67">
        <v>0</v>
      </c>
      <c r="M91" s="68">
        <v>0</v>
      </c>
      <c r="N91" s="69">
        <v>0</v>
      </c>
      <c r="O91" s="70">
        <v>0</v>
      </c>
      <c r="P91" s="69">
        <v>0</v>
      </c>
      <c r="Q91" s="70">
        <v>0</v>
      </c>
      <c r="R91" s="69">
        <v>0</v>
      </c>
      <c r="S91" s="70">
        <v>0</v>
      </c>
    </row>
    <row r="92" spans="2:31" ht="24" x14ac:dyDescent="0.2">
      <c r="B92" s="65" t="s">
        <v>103</v>
      </c>
      <c r="C92" s="66">
        <v>8</v>
      </c>
      <c r="D92" s="67">
        <v>0</v>
      </c>
      <c r="E92" s="68">
        <v>0</v>
      </c>
      <c r="F92" s="67">
        <v>0</v>
      </c>
      <c r="G92" s="68">
        <v>0</v>
      </c>
      <c r="H92" s="67">
        <v>0</v>
      </c>
      <c r="I92" s="68">
        <v>0</v>
      </c>
      <c r="J92" s="67">
        <v>0</v>
      </c>
      <c r="K92" s="68">
        <v>0</v>
      </c>
      <c r="L92" s="67">
        <v>0</v>
      </c>
      <c r="M92" s="68">
        <v>0</v>
      </c>
      <c r="N92" s="69">
        <v>0</v>
      </c>
      <c r="O92" s="70">
        <v>0</v>
      </c>
      <c r="P92" s="69">
        <v>0</v>
      </c>
      <c r="Q92" s="70">
        <v>0</v>
      </c>
      <c r="R92" s="69">
        <v>0</v>
      </c>
      <c r="S92" s="70">
        <v>0</v>
      </c>
    </row>
    <row r="93" spans="2:31" x14ac:dyDescent="0.2">
      <c r="B93" s="65" t="s">
        <v>104</v>
      </c>
      <c r="C93" s="66">
        <v>9</v>
      </c>
      <c r="D93" s="67">
        <v>0</v>
      </c>
      <c r="E93" s="68">
        <v>0</v>
      </c>
      <c r="F93" s="67">
        <v>0</v>
      </c>
      <c r="G93" s="68">
        <v>0</v>
      </c>
      <c r="H93" s="67">
        <v>0</v>
      </c>
      <c r="I93" s="68">
        <v>0</v>
      </c>
      <c r="J93" s="67">
        <v>0</v>
      </c>
      <c r="K93" s="68">
        <v>0</v>
      </c>
      <c r="L93" s="67">
        <v>0</v>
      </c>
      <c r="M93" s="68">
        <v>0</v>
      </c>
      <c r="N93" s="69">
        <v>0</v>
      </c>
      <c r="O93" s="70">
        <v>0</v>
      </c>
      <c r="P93" s="69">
        <v>0</v>
      </c>
      <c r="Q93" s="70">
        <v>0</v>
      </c>
      <c r="R93" s="69">
        <v>0</v>
      </c>
      <c r="S93" s="70">
        <v>0</v>
      </c>
    </row>
    <row r="94" spans="2:31" x14ac:dyDescent="0.2">
      <c r="B94" s="65" t="s">
        <v>105</v>
      </c>
      <c r="C94" s="66">
        <v>10</v>
      </c>
      <c r="D94" s="67">
        <v>0</v>
      </c>
      <c r="E94" s="68">
        <v>0</v>
      </c>
      <c r="F94" s="67">
        <v>0</v>
      </c>
      <c r="G94" s="68">
        <v>0</v>
      </c>
      <c r="H94" s="67">
        <v>0</v>
      </c>
      <c r="I94" s="68">
        <v>0</v>
      </c>
      <c r="J94" s="67">
        <v>0</v>
      </c>
      <c r="K94" s="68">
        <v>0</v>
      </c>
      <c r="L94" s="67">
        <v>0</v>
      </c>
      <c r="M94" s="68">
        <v>0</v>
      </c>
      <c r="N94" s="69">
        <v>0</v>
      </c>
      <c r="O94" s="70">
        <v>0</v>
      </c>
      <c r="P94" s="69">
        <v>0</v>
      </c>
      <c r="Q94" s="70">
        <v>0</v>
      </c>
      <c r="R94" s="69">
        <v>0</v>
      </c>
      <c r="S94" s="70">
        <v>0</v>
      </c>
    </row>
    <row r="95" spans="2:31" x14ac:dyDescent="0.2">
      <c r="B95" s="65" t="s">
        <v>105</v>
      </c>
      <c r="C95" s="66">
        <v>11</v>
      </c>
      <c r="D95" s="67">
        <v>0</v>
      </c>
      <c r="E95" s="68">
        <v>0</v>
      </c>
      <c r="F95" s="67">
        <v>0</v>
      </c>
      <c r="G95" s="68">
        <v>0</v>
      </c>
      <c r="H95" s="67">
        <v>0</v>
      </c>
      <c r="I95" s="68">
        <v>0</v>
      </c>
      <c r="J95" s="67">
        <v>0</v>
      </c>
      <c r="K95" s="68">
        <v>0</v>
      </c>
      <c r="L95" s="67">
        <v>0</v>
      </c>
      <c r="M95" s="68">
        <v>0</v>
      </c>
      <c r="N95" s="69">
        <v>0</v>
      </c>
      <c r="O95" s="70">
        <v>0</v>
      </c>
      <c r="P95" s="69">
        <v>0</v>
      </c>
      <c r="Q95" s="70">
        <v>0</v>
      </c>
      <c r="R95" s="69">
        <v>0</v>
      </c>
      <c r="S95" s="70">
        <v>0</v>
      </c>
    </row>
    <row r="96" spans="2:31" x14ac:dyDescent="0.2">
      <c r="B96" s="65" t="s">
        <v>106</v>
      </c>
      <c r="C96" s="66">
        <v>12</v>
      </c>
      <c r="D96" s="67">
        <v>14</v>
      </c>
      <c r="E96" s="68">
        <v>3937.83</v>
      </c>
      <c r="F96" s="67">
        <v>0</v>
      </c>
      <c r="G96" s="68">
        <v>0</v>
      </c>
      <c r="H96" s="67">
        <v>0</v>
      </c>
      <c r="I96" s="68">
        <v>0</v>
      </c>
      <c r="J96" s="67">
        <v>0</v>
      </c>
      <c r="K96" s="68">
        <v>0</v>
      </c>
      <c r="L96" s="67">
        <v>0</v>
      </c>
      <c r="M96" s="68">
        <v>0</v>
      </c>
      <c r="N96" s="69">
        <v>0</v>
      </c>
      <c r="O96" s="70">
        <v>0</v>
      </c>
      <c r="P96" s="69">
        <v>0</v>
      </c>
      <c r="Q96" s="70">
        <v>0</v>
      </c>
      <c r="R96" s="69">
        <v>14</v>
      </c>
      <c r="S96" s="70">
        <v>3937.83</v>
      </c>
    </row>
    <row r="97" spans="2:19" x14ac:dyDescent="0.2">
      <c r="B97" s="65" t="s">
        <v>106</v>
      </c>
      <c r="C97" s="66">
        <v>13</v>
      </c>
      <c r="D97" s="67">
        <v>0</v>
      </c>
      <c r="E97" s="68">
        <v>0</v>
      </c>
      <c r="F97" s="67">
        <v>0</v>
      </c>
      <c r="G97" s="68">
        <v>0</v>
      </c>
      <c r="H97" s="67">
        <v>0</v>
      </c>
      <c r="I97" s="68">
        <v>0</v>
      </c>
      <c r="J97" s="67">
        <v>0</v>
      </c>
      <c r="K97" s="68">
        <v>0</v>
      </c>
      <c r="L97" s="67">
        <v>0</v>
      </c>
      <c r="M97" s="68">
        <v>0</v>
      </c>
      <c r="N97" s="69">
        <v>0</v>
      </c>
      <c r="O97" s="70">
        <v>0</v>
      </c>
      <c r="P97" s="69">
        <v>0</v>
      </c>
      <c r="Q97" s="70">
        <v>0</v>
      </c>
      <c r="R97" s="69">
        <v>0</v>
      </c>
      <c r="S97" s="70">
        <v>0</v>
      </c>
    </row>
    <row r="98" spans="2:19" x14ac:dyDescent="0.2">
      <c r="B98" s="65" t="s">
        <v>106</v>
      </c>
      <c r="C98" s="66">
        <v>14</v>
      </c>
      <c r="D98" s="67">
        <v>0</v>
      </c>
      <c r="E98" s="68">
        <v>0</v>
      </c>
      <c r="F98" s="67">
        <v>0</v>
      </c>
      <c r="G98" s="68">
        <v>0</v>
      </c>
      <c r="H98" s="67">
        <v>0</v>
      </c>
      <c r="I98" s="68">
        <v>0</v>
      </c>
      <c r="J98" s="67">
        <v>0</v>
      </c>
      <c r="K98" s="68">
        <v>0</v>
      </c>
      <c r="L98" s="67">
        <v>0</v>
      </c>
      <c r="M98" s="68">
        <v>0</v>
      </c>
      <c r="N98" s="69">
        <v>0</v>
      </c>
      <c r="O98" s="70">
        <v>0</v>
      </c>
      <c r="P98" s="69">
        <v>0</v>
      </c>
      <c r="Q98" s="70">
        <v>0</v>
      </c>
      <c r="R98" s="69">
        <v>0</v>
      </c>
      <c r="S98" s="70">
        <v>0</v>
      </c>
    </row>
    <row r="99" spans="2:19" x14ac:dyDescent="0.2">
      <c r="B99" s="65" t="s">
        <v>106</v>
      </c>
      <c r="C99" s="66">
        <v>15</v>
      </c>
      <c r="D99" s="67">
        <v>0</v>
      </c>
      <c r="E99" s="68">
        <v>0</v>
      </c>
      <c r="F99" s="67">
        <v>0</v>
      </c>
      <c r="G99" s="68">
        <v>0</v>
      </c>
      <c r="H99" s="67">
        <v>0</v>
      </c>
      <c r="I99" s="68">
        <v>0</v>
      </c>
      <c r="J99" s="67">
        <v>0</v>
      </c>
      <c r="K99" s="68">
        <v>0</v>
      </c>
      <c r="L99" s="67">
        <v>0</v>
      </c>
      <c r="M99" s="68">
        <v>0</v>
      </c>
      <c r="N99" s="69">
        <v>0</v>
      </c>
      <c r="O99" s="70">
        <v>0</v>
      </c>
      <c r="P99" s="69">
        <v>0</v>
      </c>
      <c r="Q99" s="70">
        <v>0</v>
      </c>
      <c r="R99" s="69">
        <v>0</v>
      </c>
      <c r="S99" s="70">
        <v>0</v>
      </c>
    </row>
    <row r="100" spans="2:19" x14ac:dyDescent="0.2">
      <c r="B100" s="65" t="s">
        <v>106</v>
      </c>
      <c r="C100" s="66">
        <v>16</v>
      </c>
      <c r="D100" s="67">
        <v>5</v>
      </c>
      <c r="E100" s="68">
        <v>2989.0000000000009</v>
      </c>
      <c r="F100" s="67">
        <v>0</v>
      </c>
      <c r="G100" s="68">
        <v>0</v>
      </c>
      <c r="H100" s="67">
        <v>0</v>
      </c>
      <c r="I100" s="68">
        <v>0</v>
      </c>
      <c r="J100" s="67">
        <v>0</v>
      </c>
      <c r="K100" s="68">
        <v>0</v>
      </c>
      <c r="L100" s="67">
        <v>0</v>
      </c>
      <c r="M100" s="68">
        <v>0</v>
      </c>
      <c r="N100" s="69">
        <v>2</v>
      </c>
      <c r="O100" s="70">
        <v>798.86</v>
      </c>
      <c r="P100" s="69">
        <v>0</v>
      </c>
      <c r="Q100" s="70">
        <v>0</v>
      </c>
      <c r="R100" s="69">
        <v>7</v>
      </c>
      <c r="S100" s="70">
        <v>3787.860000000001</v>
      </c>
    </row>
    <row r="101" spans="2:19" x14ac:dyDescent="0.2">
      <c r="B101" s="65" t="s">
        <v>106</v>
      </c>
      <c r="C101" s="66">
        <v>17</v>
      </c>
      <c r="D101" s="67">
        <v>0</v>
      </c>
      <c r="E101" s="68">
        <v>0</v>
      </c>
      <c r="F101" s="67">
        <v>0</v>
      </c>
      <c r="G101" s="68">
        <v>0</v>
      </c>
      <c r="H101" s="67">
        <v>0</v>
      </c>
      <c r="I101" s="68">
        <v>0</v>
      </c>
      <c r="J101" s="67">
        <v>0</v>
      </c>
      <c r="K101" s="68">
        <v>0</v>
      </c>
      <c r="L101" s="67">
        <v>0</v>
      </c>
      <c r="M101" s="68">
        <v>0</v>
      </c>
      <c r="N101" s="69">
        <v>0</v>
      </c>
      <c r="O101" s="70">
        <v>0</v>
      </c>
      <c r="P101" s="69">
        <v>0</v>
      </c>
      <c r="Q101" s="70">
        <v>0</v>
      </c>
      <c r="R101" s="69">
        <v>0</v>
      </c>
      <c r="S101" s="70">
        <v>0</v>
      </c>
    </row>
    <row r="102" spans="2:19" x14ac:dyDescent="0.2">
      <c r="B102" s="65" t="s">
        <v>107</v>
      </c>
      <c r="C102" s="66">
        <v>18</v>
      </c>
      <c r="D102" s="67">
        <v>0</v>
      </c>
      <c r="E102" s="68">
        <v>0</v>
      </c>
      <c r="F102" s="67">
        <v>4</v>
      </c>
      <c r="G102" s="68">
        <v>1631.6400000000003</v>
      </c>
      <c r="H102" s="67">
        <v>0</v>
      </c>
      <c r="I102" s="68">
        <v>0</v>
      </c>
      <c r="J102" s="67">
        <v>0</v>
      </c>
      <c r="K102" s="68">
        <v>0</v>
      </c>
      <c r="L102" s="67">
        <v>0</v>
      </c>
      <c r="M102" s="68">
        <v>0</v>
      </c>
      <c r="N102" s="69">
        <v>0</v>
      </c>
      <c r="O102" s="70">
        <v>0</v>
      </c>
      <c r="P102" s="69">
        <v>0</v>
      </c>
      <c r="Q102" s="70">
        <v>0</v>
      </c>
      <c r="R102" s="69">
        <v>4</v>
      </c>
      <c r="S102" s="70">
        <v>1631.6400000000003</v>
      </c>
    </row>
    <row r="103" spans="2:19" x14ac:dyDescent="0.2">
      <c r="B103" s="65" t="s">
        <v>107</v>
      </c>
      <c r="C103" s="66">
        <v>19</v>
      </c>
      <c r="D103" s="67">
        <v>0</v>
      </c>
      <c r="E103" s="68">
        <v>0</v>
      </c>
      <c r="F103" s="67">
        <v>5</v>
      </c>
      <c r="G103" s="68">
        <v>4718.34</v>
      </c>
      <c r="H103" s="67">
        <v>0</v>
      </c>
      <c r="I103" s="68">
        <v>0</v>
      </c>
      <c r="J103" s="67">
        <v>0</v>
      </c>
      <c r="K103" s="68">
        <v>0</v>
      </c>
      <c r="L103" s="67">
        <v>0</v>
      </c>
      <c r="M103" s="68">
        <v>0</v>
      </c>
      <c r="N103" s="69">
        <v>0</v>
      </c>
      <c r="O103" s="70">
        <v>0</v>
      </c>
      <c r="P103" s="69">
        <v>0</v>
      </c>
      <c r="Q103" s="70">
        <v>0</v>
      </c>
      <c r="R103" s="69">
        <v>5</v>
      </c>
      <c r="S103" s="70">
        <v>4718.34</v>
      </c>
    </row>
    <row r="104" spans="2:19" x14ac:dyDescent="0.2">
      <c r="B104" s="65" t="s">
        <v>108</v>
      </c>
      <c r="C104" s="66">
        <v>20</v>
      </c>
      <c r="D104" s="67">
        <v>0</v>
      </c>
      <c r="E104" s="68">
        <v>0</v>
      </c>
      <c r="F104" s="67">
        <v>0</v>
      </c>
      <c r="G104" s="68">
        <v>0</v>
      </c>
      <c r="H104" s="67">
        <v>125</v>
      </c>
      <c r="I104" s="68">
        <v>27793.75</v>
      </c>
      <c r="J104" s="67">
        <v>0</v>
      </c>
      <c r="K104" s="68">
        <v>0</v>
      </c>
      <c r="L104" s="67">
        <v>0</v>
      </c>
      <c r="M104" s="68">
        <v>0</v>
      </c>
      <c r="N104" s="69">
        <v>0</v>
      </c>
      <c r="O104" s="70">
        <v>0</v>
      </c>
      <c r="P104" s="69">
        <v>0</v>
      </c>
      <c r="Q104" s="70">
        <v>0</v>
      </c>
      <c r="R104" s="69">
        <v>125</v>
      </c>
      <c r="S104" s="70">
        <v>27793.75</v>
      </c>
    </row>
    <row r="105" spans="2:19" x14ac:dyDescent="0.2">
      <c r="B105" s="65" t="s">
        <v>108</v>
      </c>
      <c r="C105" s="66">
        <v>21</v>
      </c>
      <c r="D105" s="67">
        <v>0</v>
      </c>
      <c r="E105" s="68">
        <v>0</v>
      </c>
      <c r="F105" s="67">
        <v>0</v>
      </c>
      <c r="G105" s="68">
        <v>0</v>
      </c>
      <c r="H105" s="67">
        <v>0</v>
      </c>
      <c r="I105" s="68">
        <v>0</v>
      </c>
      <c r="J105" s="67">
        <v>0</v>
      </c>
      <c r="K105" s="68">
        <v>0</v>
      </c>
      <c r="L105" s="67">
        <v>0</v>
      </c>
      <c r="M105" s="68">
        <v>0</v>
      </c>
      <c r="N105" s="69">
        <v>0</v>
      </c>
      <c r="O105" s="70">
        <v>0</v>
      </c>
      <c r="P105" s="69">
        <v>0</v>
      </c>
      <c r="Q105" s="70">
        <v>0</v>
      </c>
      <c r="R105" s="69">
        <v>0</v>
      </c>
      <c r="S105" s="70">
        <v>0</v>
      </c>
    </row>
    <row r="106" spans="2:19" x14ac:dyDescent="0.2">
      <c r="B106" s="65" t="s">
        <v>108</v>
      </c>
      <c r="C106" s="66">
        <v>22</v>
      </c>
      <c r="D106" s="67">
        <v>0</v>
      </c>
      <c r="E106" s="68">
        <v>0</v>
      </c>
      <c r="F106" s="67">
        <v>0</v>
      </c>
      <c r="G106" s="68">
        <v>0</v>
      </c>
      <c r="H106" s="67">
        <v>0</v>
      </c>
      <c r="I106" s="68">
        <v>0</v>
      </c>
      <c r="J106" s="67">
        <v>0</v>
      </c>
      <c r="K106" s="68">
        <v>0</v>
      </c>
      <c r="L106" s="67">
        <v>0</v>
      </c>
      <c r="M106" s="68">
        <v>0</v>
      </c>
      <c r="N106" s="69">
        <v>0</v>
      </c>
      <c r="O106" s="70">
        <v>0</v>
      </c>
      <c r="P106" s="69">
        <v>0</v>
      </c>
      <c r="Q106" s="70">
        <v>0</v>
      </c>
      <c r="R106" s="69">
        <v>0</v>
      </c>
      <c r="S106" s="70">
        <v>0</v>
      </c>
    </row>
    <row r="107" spans="2:19" x14ac:dyDescent="0.2">
      <c r="B107" s="65" t="s">
        <v>108</v>
      </c>
      <c r="C107" s="66">
        <v>23</v>
      </c>
      <c r="D107" s="67">
        <v>0</v>
      </c>
      <c r="E107" s="68">
        <v>0</v>
      </c>
      <c r="F107" s="67">
        <v>0</v>
      </c>
      <c r="G107" s="68">
        <v>0</v>
      </c>
      <c r="H107" s="67">
        <v>0</v>
      </c>
      <c r="I107" s="68">
        <v>0</v>
      </c>
      <c r="J107" s="67">
        <v>0</v>
      </c>
      <c r="K107" s="68">
        <v>0</v>
      </c>
      <c r="L107" s="67">
        <v>0</v>
      </c>
      <c r="M107" s="68">
        <v>0</v>
      </c>
      <c r="N107" s="69">
        <v>4</v>
      </c>
      <c r="O107" s="70">
        <v>389.13095999999996</v>
      </c>
      <c r="P107" s="69">
        <v>0</v>
      </c>
      <c r="Q107" s="70">
        <v>0</v>
      </c>
      <c r="R107" s="69">
        <v>4</v>
      </c>
      <c r="S107" s="70">
        <v>389.13095999999996</v>
      </c>
    </row>
    <row r="108" spans="2:19" x14ac:dyDescent="0.2">
      <c r="B108" s="65" t="s">
        <v>108</v>
      </c>
      <c r="C108" s="66">
        <v>24</v>
      </c>
      <c r="D108" s="67">
        <v>0</v>
      </c>
      <c r="E108" s="68">
        <v>0</v>
      </c>
      <c r="F108" s="67">
        <v>0</v>
      </c>
      <c r="G108" s="68">
        <v>0</v>
      </c>
      <c r="H108" s="67">
        <v>0</v>
      </c>
      <c r="I108" s="68">
        <v>0</v>
      </c>
      <c r="J108" s="67">
        <v>0</v>
      </c>
      <c r="K108" s="68">
        <v>0</v>
      </c>
      <c r="L108" s="67">
        <v>0</v>
      </c>
      <c r="M108" s="68">
        <v>0</v>
      </c>
      <c r="N108" s="69">
        <v>10</v>
      </c>
      <c r="O108" s="70">
        <v>2191.38</v>
      </c>
      <c r="P108" s="69">
        <v>0</v>
      </c>
      <c r="Q108" s="70">
        <v>0</v>
      </c>
      <c r="R108" s="69">
        <v>10</v>
      </c>
      <c r="S108" s="70">
        <v>2191.38</v>
      </c>
    </row>
    <row r="109" spans="2:19" x14ac:dyDescent="0.2">
      <c r="B109" s="65" t="s">
        <v>108</v>
      </c>
      <c r="C109" s="66">
        <v>25</v>
      </c>
      <c r="D109" s="67">
        <v>0</v>
      </c>
      <c r="E109" s="68">
        <v>0</v>
      </c>
      <c r="F109" s="67">
        <v>0</v>
      </c>
      <c r="G109" s="68">
        <v>0</v>
      </c>
      <c r="H109" s="67">
        <v>0</v>
      </c>
      <c r="I109" s="68">
        <v>0</v>
      </c>
      <c r="J109" s="67">
        <v>0</v>
      </c>
      <c r="K109" s="68">
        <v>0</v>
      </c>
      <c r="L109" s="67">
        <v>0</v>
      </c>
      <c r="M109" s="68">
        <v>0</v>
      </c>
      <c r="N109" s="69">
        <v>0</v>
      </c>
      <c r="O109" s="70">
        <v>0</v>
      </c>
      <c r="P109" s="69">
        <v>0</v>
      </c>
      <c r="Q109" s="70">
        <v>0</v>
      </c>
      <c r="R109" s="69">
        <v>0</v>
      </c>
      <c r="S109" s="70">
        <v>0</v>
      </c>
    </row>
    <row r="110" spans="2:19" x14ac:dyDescent="0.2">
      <c r="B110" s="65" t="s">
        <v>109</v>
      </c>
      <c r="C110" s="66">
        <v>26</v>
      </c>
      <c r="D110" s="67">
        <v>0</v>
      </c>
      <c r="E110" s="68">
        <v>0</v>
      </c>
      <c r="F110" s="67">
        <v>0</v>
      </c>
      <c r="G110" s="68">
        <v>0</v>
      </c>
      <c r="H110" s="67">
        <v>0</v>
      </c>
      <c r="I110" s="68">
        <v>0</v>
      </c>
      <c r="J110" s="67">
        <v>0</v>
      </c>
      <c r="K110" s="68">
        <v>0</v>
      </c>
      <c r="L110" s="67">
        <v>0</v>
      </c>
      <c r="M110" s="68">
        <v>0</v>
      </c>
      <c r="N110" s="69">
        <v>0</v>
      </c>
      <c r="O110" s="70">
        <v>0</v>
      </c>
      <c r="P110" s="69">
        <v>0</v>
      </c>
      <c r="Q110" s="70">
        <v>0</v>
      </c>
      <c r="R110" s="69">
        <v>0</v>
      </c>
      <c r="S110" s="70">
        <v>0</v>
      </c>
    </row>
    <row r="111" spans="2:19" x14ac:dyDescent="0.2">
      <c r="B111" s="65" t="s">
        <v>109</v>
      </c>
      <c r="C111" s="66">
        <v>27</v>
      </c>
      <c r="D111" s="67">
        <v>0</v>
      </c>
      <c r="E111" s="68">
        <v>0</v>
      </c>
      <c r="F111" s="67">
        <v>0</v>
      </c>
      <c r="G111" s="68">
        <v>0</v>
      </c>
      <c r="H111" s="67">
        <v>0</v>
      </c>
      <c r="I111" s="68">
        <v>0</v>
      </c>
      <c r="J111" s="67">
        <v>0</v>
      </c>
      <c r="K111" s="68">
        <v>0</v>
      </c>
      <c r="L111" s="67">
        <v>0</v>
      </c>
      <c r="M111" s="68">
        <v>0</v>
      </c>
      <c r="N111" s="69">
        <v>0</v>
      </c>
      <c r="O111" s="70">
        <v>0</v>
      </c>
      <c r="P111" s="69">
        <v>0</v>
      </c>
      <c r="Q111" s="70">
        <v>0</v>
      </c>
      <c r="R111" s="69">
        <v>0</v>
      </c>
      <c r="S111" s="70">
        <v>0</v>
      </c>
    </row>
    <row r="112" spans="2:19" x14ac:dyDescent="0.2">
      <c r="B112" s="65" t="s">
        <v>109</v>
      </c>
      <c r="C112" s="66">
        <v>28</v>
      </c>
      <c r="D112" s="67">
        <v>9</v>
      </c>
      <c r="E112" s="68">
        <v>2565.16</v>
      </c>
      <c r="F112" s="67">
        <v>0</v>
      </c>
      <c r="G112" s="68">
        <v>0</v>
      </c>
      <c r="H112" s="67">
        <v>0</v>
      </c>
      <c r="I112" s="68">
        <v>0</v>
      </c>
      <c r="J112" s="67">
        <v>0</v>
      </c>
      <c r="K112" s="68">
        <v>0</v>
      </c>
      <c r="L112" s="67">
        <v>0</v>
      </c>
      <c r="M112" s="68">
        <v>0</v>
      </c>
      <c r="N112" s="69">
        <v>0</v>
      </c>
      <c r="O112" s="70">
        <v>0</v>
      </c>
      <c r="P112" s="69">
        <v>0</v>
      </c>
      <c r="Q112" s="70">
        <v>0</v>
      </c>
      <c r="R112" s="69">
        <v>9</v>
      </c>
      <c r="S112" s="70">
        <v>2565.16</v>
      </c>
    </row>
    <row r="113" spans="2:19" x14ac:dyDescent="0.2">
      <c r="B113" s="65" t="s">
        <v>110</v>
      </c>
      <c r="C113" s="66">
        <v>29</v>
      </c>
      <c r="D113" s="67">
        <v>34</v>
      </c>
      <c r="E113" s="68">
        <v>4097.8100000000004</v>
      </c>
      <c r="F113" s="67">
        <v>0</v>
      </c>
      <c r="G113" s="68">
        <v>0</v>
      </c>
      <c r="H113" s="67">
        <v>0</v>
      </c>
      <c r="I113" s="68">
        <v>0</v>
      </c>
      <c r="J113" s="67">
        <v>0</v>
      </c>
      <c r="K113" s="68">
        <v>0</v>
      </c>
      <c r="L113" s="67">
        <v>0</v>
      </c>
      <c r="M113" s="68">
        <v>0</v>
      </c>
      <c r="N113" s="69">
        <v>0</v>
      </c>
      <c r="O113" s="70">
        <v>0</v>
      </c>
      <c r="P113" s="69">
        <v>0</v>
      </c>
      <c r="Q113" s="70">
        <v>0</v>
      </c>
      <c r="R113" s="69">
        <v>34</v>
      </c>
      <c r="S113" s="70">
        <v>4097.8100000000004</v>
      </c>
    </row>
    <row r="114" spans="2:19" x14ac:dyDescent="0.2">
      <c r="B114" s="65" t="s">
        <v>110</v>
      </c>
      <c r="C114" s="66">
        <v>30</v>
      </c>
      <c r="D114" s="67">
        <v>0</v>
      </c>
      <c r="E114" s="68">
        <v>0</v>
      </c>
      <c r="F114" s="67">
        <v>0</v>
      </c>
      <c r="G114" s="68">
        <v>0</v>
      </c>
      <c r="H114" s="67">
        <v>0</v>
      </c>
      <c r="I114" s="68">
        <v>0</v>
      </c>
      <c r="J114" s="67">
        <v>0</v>
      </c>
      <c r="K114" s="68">
        <v>0</v>
      </c>
      <c r="L114" s="67">
        <v>0</v>
      </c>
      <c r="M114" s="68">
        <v>0</v>
      </c>
      <c r="N114" s="69">
        <v>0</v>
      </c>
      <c r="O114" s="70">
        <v>0</v>
      </c>
      <c r="P114" s="69">
        <v>0</v>
      </c>
      <c r="Q114" s="70">
        <v>0</v>
      </c>
      <c r="R114" s="69">
        <v>0</v>
      </c>
      <c r="S114" s="70">
        <v>0</v>
      </c>
    </row>
    <row r="115" spans="2:19" x14ac:dyDescent="0.2">
      <c r="B115" s="65" t="s">
        <v>111</v>
      </c>
      <c r="C115" s="66">
        <v>31</v>
      </c>
      <c r="D115" s="67">
        <v>0</v>
      </c>
      <c r="E115" s="68">
        <v>0</v>
      </c>
      <c r="F115" s="67">
        <v>0</v>
      </c>
      <c r="G115" s="68">
        <v>0</v>
      </c>
      <c r="H115" s="67">
        <v>0</v>
      </c>
      <c r="I115" s="68">
        <v>0</v>
      </c>
      <c r="J115" s="67">
        <v>0</v>
      </c>
      <c r="K115" s="68">
        <v>0</v>
      </c>
      <c r="L115" s="67">
        <v>0</v>
      </c>
      <c r="M115" s="68">
        <v>0</v>
      </c>
      <c r="N115" s="69">
        <v>0</v>
      </c>
      <c r="O115" s="70">
        <v>0</v>
      </c>
      <c r="P115" s="69">
        <v>0</v>
      </c>
      <c r="Q115" s="70">
        <v>0</v>
      </c>
      <c r="R115" s="69">
        <v>0</v>
      </c>
      <c r="S115" s="70">
        <v>0</v>
      </c>
    </row>
    <row r="116" spans="2:19" x14ac:dyDescent="0.2">
      <c r="B116" s="65" t="s">
        <v>111</v>
      </c>
      <c r="C116" s="66">
        <v>32</v>
      </c>
      <c r="D116" s="67">
        <v>0</v>
      </c>
      <c r="E116" s="68">
        <v>0</v>
      </c>
      <c r="F116" s="67">
        <v>0</v>
      </c>
      <c r="G116" s="68">
        <v>0</v>
      </c>
      <c r="H116" s="67">
        <v>0</v>
      </c>
      <c r="I116" s="68">
        <v>0</v>
      </c>
      <c r="J116" s="67">
        <v>0</v>
      </c>
      <c r="K116" s="68">
        <v>0</v>
      </c>
      <c r="L116" s="67">
        <v>0</v>
      </c>
      <c r="M116" s="68">
        <v>0</v>
      </c>
      <c r="N116" s="69">
        <v>0</v>
      </c>
      <c r="O116" s="70">
        <v>0</v>
      </c>
      <c r="P116" s="69">
        <v>0</v>
      </c>
      <c r="Q116" s="70">
        <v>0</v>
      </c>
      <c r="R116" s="69">
        <v>0</v>
      </c>
      <c r="S116" s="70">
        <v>0</v>
      </c>
    </row>
    <row r="117" spans="2:19" x14ac:dyDescent="0.2">
      <c r="B117" s="65" t="s">
        <v>111</v>
      </c>
      <c r="C117" s="66">
        <v>33</v>
      </c>
      <c r="D117" s="67">
        <v>0</v>
      </c>
      <c r="E117" s="68">
        <v>0</v>
      </c>
      <c r="F117" s="67">
        <v>0</v>
      </c>
      <c r="G117" s="68">
        <v>0</v>
      </c>
      <c r="H117" s="67">
        <v>0</v>
      </c>
      <c r="I117" s="68">
        <v>0</v>
      </c>
      <c r="J117" s="67">
        <v>0</v>
      </c>
      <c r="K117" s="68">
        <v>0</v>
      </c>
      <c r="L117" s="67">
        <v>0</v>
      </c>
      <c r="M117" s="68">
        <v>0</v>
      </c>
      <c r="N117" s="69">
        <v>0</v>
      </c>
      <c r="O117" s="70">
        <v>0</v>
      </c>
      <c r="P117" s="69">
        <v>0</v>
      </c>
      <c r="Q117" s="70">
        <v>0</v>
      </c>
      <c r="R117" s="69">
        <v>0</v>
      </c>
      <c r="S117" s="70">
        <v>0</v>
      </c>
    </row>
    <row r="118" spans="2:19" x14ac:dyDescent="0.2">
      <c r="B118" s="65" t="s">
        <v>111</v>
      </c>
      <c r="C118" s="66">
        <v>34</v>
      </c>
      <c r="D118" s="67">
        <v>0</v>
      </c>
      <c r="E118" s="68">
        <v>0</v>
      </c>
      <c r="F118" s="67">
        <v>0</v>
      </c>
      <c r="G118" s="68">
        <v>0</v>
      </c>
      <c r="H118" s="67">
        <v>0</v>
      </c>
      <c r="I118" s="68">
        <v>0</v>
      </c>
      <c r="J118" s="67">
        <v>0</v>
      </c>
      <c r="K118" s="68">
        <v>0</v>
      </c>
      <c r="L118" s="67">
        <v>0</v>
      </c>
      <c r="M118" s="68">
        <v>0</v>
      </c>
      <c r="N118" s="69">
        <v>0</v>
      </c>
      <c r="O118" s="70">
        <v>0</v>
      </c>
      <c r="P118" s="69">
        <v>0</v>
      </c>
      <c r="Q118" s="70">
        <v>0</v>
      </c>
      <c r="R118" s="69">
        <v>0</v>
      </c>
      <c r="S118" s="70">
        <v>0</v>
      </c>
    </row>
    <row r="119" spans="2:19" x14ac:dyDescent="0.2">
      <c r="B119" s="65" t="s">
        <v>112</v>
      </c>
      <c r="C119" s="66">
        <v>35</v>
      </c>
      <c r="D119" s="67">
        <v>0</v>
      </c>
      <c r="E119" s="68">
        <v>0</v>
      </c>
      <c r="F119" s="67">
        <v>0</v>
      </c>
      <c r="G119" s="68">
        <v>0</v>
      </c>
      <c r="H119" s="67">
        <v>0</v>
      </c>
      <c r="I119" s="68">
        <v>0</v>
      </c>
      <c r="J119" s="67">
        <v>0</v>
      </c>
      <c r="K119" s="68">
        <v>0</v>
      </c>
      <c r="L119" s="67">
        <v>0</v>
      </c>
      <c r="M119" s="68">
        <v>0</v>
      </c>
      <c r="N119" s="69">
        <v>0</v>
      </c>
      <c r="O119" s="70">
        <v>0</v>
      </c>
      <c r="P119" s="69">
        <v>0</v>
      </c>
      <c r="Q119" s="70">
        <v>0</v>
      </c>
      <c r="R119" s="69">
        <v>0</v>
      </c>
      <c r="S119" s="70">
        <v>0</v>
      </c>
    </row>
    <row r="120" spans="2:19" x14ac:dyDescent="0.2">
      <c r="B120" s="65" t="s">
        <v>113</v>
      </c>
      <c r="C120" s="66">
        <v>36</v>
      </c>
      <c r="D120" s="67">
        <v>25</v>
      </c>
      <c r="E120" s="68">
        <v>9948.0400000000009</v>
      </c>
      <c r="F120" s="67">
        <v>0</v>
      </c>
      <c r="G120" s="68">
        <v>0</v>
      </c>
      <c r="H120" s="67">
        <v>0</v>
      </c>
      <c r="I120" s="68">
        <v>0</v>
      </c>
      <c r="J120" s="67">
        <v>0</v>
      </c>
      <c r="K120" s="68">
        <v>0</v>
      </c>
      <c r="L120" s="67">
        <v>0</v>
      </c>
      <c r="M120" s="68">
        <v>0</v>
      </c>
      <c r="N120" s="69">
        <v>0</v>
      </c>
      <c r="O120" s="70">
        <v>0</v>
      </c>
      <c r="P120" s="69">
        <v>0</v>
      </c>
      <c r="Q120" s="70">
        <v>0</v>
      </c>
      <c r="R120" s="69">
        <v>25</v>
      </c>
      <c r="S120" s="70">
        <v>9948.0400000000009</v>
      </c>
    </row>
    <row r="121" spans="2:19" x14ac:dyDescent="0.2">
      <c r="B121" s="65" t="s">
        <v>113</v>
      </c>
      <c r="C121" s="66">
        <v>37</v>
      </c>
      <c r="D121" s="67">
        <v>17</v>
      </c>
      <c r="E121" s="68">
        <v>7303.3000000000011</v>
      </c>
      <c r="F121" s="67">
        <v>0</v>
      </c>
      <c r="G121" s="68">
        <v>0</v>
      </c>
      <c r="H121" s="67">
        <v>0</v>
      </c>
      <c r="I121" s="68">
        <v>0</v>
      </c>
      <c r="J121" s="67">
        <v>0</v>
      </c>
      <c r="K121" s="68">
        <v>0</v>
      </c>
      <c r="L121" s="67">
        <v>0</v>
      </c>
      <c r="M121" s="68">
        <v>0</v>
      </c>
      <c r="N121" s="69">
        <v>0</v>
      </c>
      <c r="O121" s="70">
        <v>0</v>
      </c>
      <c r="P121" s="69">
        <v>0</v>
      </c>
      <c r="Q121" s="70">
        <v>0</v>
      </c>
      <c r="R121" s="69">
        <v>17</v>
      </c>
      <c r="S121" s="70">
        <v>7303.3000000000011</v>
      </c>
    </row>
    <row r="122" spans="2:19" x14ac:dyDescent="0.2">
      <c r="B122" s="65" t="s">
        <v>113</v>
      </c>
      <c r="C122" s="66">
        <v>38</v>
      </c>
      <c r="D122" s="67">
        <v>9</v>
      </c>
      <c r="E122" s="68">
        <v>4115.829999999999</v>
      </c>
      <c r="F122" s="67">
        <v>0</v>
      </c>
      <c r="G122" s="68">
        <v>0</v>
      </c>
      <c r="H122" s="67">
        <v>0</v>
      </c>
      <c r="I122" s="68">
        <v>0</v>
      </c>
      <c r="J122" s="67">
        <v>0</v>
      </c>
      <c r="K122" s="68">
        <v>0</v>
      </c>
      <c r="L122" s="67">
        <v>0</v>
      </c>
      <c r="M122" s="68">
        <v>0</v>
      </c>
      <c r="N122" s="69">
        <v>0</v>
      </c>
      <c r="O122" s="70">
        <v>0</v>
      </c>
      <c r="P122" s="69">
        <v>0</v>
      </c>
      <c r="Q122" s="70">
        <v>0</v>
      </c>
      <c r="R122" s="69">
        <v>9</v>
      </c>
      <c r="S122" s="70">
        <v>4115.829999999999</v>
      </c>
    </row>
    <row r="123" spans="2:19" x14ac:dyDescent="0.2">
      <c r="B123" s="65" t="s">
        <v>113</v>
      </c>
      <c r="C123" s="66">
        <v>39</v>
      </c>
      <c r="D123" s="67">
        <v>30</v>
      </c>
      <c r="E123" s="68">
        <v>8704.619999999999</v>
      </c>
      <c r="F123" s="67">
        <v>0</v>
      </c>
      <c r="G123" s="68">
        <v>0</v>
      </c>
      <c r="H123" s="67">
        <v>0</v>
      </c>
      <c r="I123" s="68">
        <v>0</v>
      </c>
      <c r="J123" s="67">
        <v>0</v>
      </c>
      <c r="K123" s="68">
        <v>0</v>
      </c>
      <c r="L123" s="67">
        <v>0</v>
      </c>
      <c r="M123" s="68">
        <v>0</v>
      </c>
      <c r="N123" s="69">
        <v>0</v>
      </c>
      <c r="O123" s="70">
        <v>0</v>
      </c>
      <c r="P123" s="69">
        <v>0</v>
      </c>
      <c r="Q123" s="70">
        <v>0</v>
      </c>
      <c r="R123" s="69">
        <v>30</v>
      </c>
      <c r="S123" s="70">
        <v>8704.619999999999</v>
      </c>
    </row>
    <row r="124" spans="2:19" x14ac:dyDescent="0.2">
      <c r="B124" s="65" t="s">
        <v>113</v>
      </c>
      <c r="C124" s="66">
        <v>40</v>
      </c>
      <c r="D124" s="67">
        <v>27</v>
      </c>
      <c r="E124" s="68">
        <v>8654.94</v>
      </c>
      <c r="F124" s="67">
        <v>0</v>
      </c>
      <c r="G124" s="68">
        <v>0</v>
      </c>
      <c r="H124" s="67">
        <v>0</v>
      </c>
      <c r="I124" s="68">
        <v>0</v>
      </c>
      <c r="J124" s="67">
        <v>0</v>
      </c>
      <c r="K124" s="68">
        <v>0</v>
      </c>
      <c r="L124" s="67">
        <v>0</v>
      </c>
      <c r="M124" s="68">
        <v>0</v>
      </c>
      <c r="N124" s="69">
        <v>0</v>
      </c>
      <c r="O124" s="70">
        <v>0</v>
      </c>
      <c r="P124" s="69">
        <v>0</v>
      </c>
      <c r="Q124" s="70">
        <v>0</v>
      </c>
      <c r="R124" s="69">
        <v>27</v>
      </c>
      <c r="S124" s="70">
        <v>8654.94</v>
      </c>
    </row>
    <row r="125" spans="2:19" x14ac:dyDescent="0.2">
      <c r="B125" s="65" t="s">
        <v>113</v>
      </c>
      <c r="C125" s="66">
        <v>41</v>
      </c>
      <c r="D125" s="67">
        <v>14</v>
      </c>
      <c r="E125" s="68">
        <v>4933.9799999999996</v>
      </c>
      <c r="F125" s="67">
        <v>0</v>
      </c>
      <c r="G125" s="68">
        <v>0</v>
      </c>
      <c r="H125" s="67">
        <v>0</v>
      </c>
      <c r="I125" s="68">
        <v>0</v>
      </c>
      <c r="J125" s="67">
        <v>0</v>
      </c>
      <c r="K125" s="68">
        <v>0</v>
      </c>
      <c r="L125" s="67">
        <v>0</v>
      </c>
      <c r="M125" s="68">
        <v>0</v>
      </c>
      <c r="N125" s="69">
        <v>0</v>
      </c>
      <c r="O125" s="70">
        <v>0</v>
      </c>
      <c r="P125" s="69">
        <v>0</v>
      </c>
      <c r="Q125" s="70">
        <v>0</v>
      </c>
      <c r="R125" s="69">
        <v>14</v>
      </c>
      <c r="S125" s="70">
        <v>4933.9799999999996</v>
      </c>
    </row>
    <row r="126" spans="2:19" x14ac:dyDescent="0.2">
      <c r="B126" s="65" t="s">
        <v>113</v>
      </c>
      <c r="C126" s="66">
        <v>42</v>
      </c>
      <c r="D126" s="67">
        <v>20</v>
      </c>
      <c r="E126" s="68">
        <v>7006.8499999999995</v>
      </c>
      <c r="F126" s="67">
        <v>0</v>
      </c>
      <c r="G126" s="68">
        <v>0</v>
      </c>
      <c r="H126" s="67">
        <v>0</v>
      </c>
      <c r="I126" s="68">
        <v>0</v>
      </c>
      <c r="J126" s="67">
        <v>0</v>
      </c>
      <c r="K126" s="68">
        <v>0</v>
      </c>
      <c r="L126" s="67">
        <v>0</v>
      </c>
      <c r="M126" s="68">
        <v>0</v>
      </c>
      <c r="N126" s="69">
        <v>0</v>
      </c>
      <c r="O126" s="70">
        <v>0</v>
      </c>
      <c r="P126" s="69">
        <v>0</v>
      </c>
      <c r="Q126" s="70">
        <v>0</v>
      </c>
      <c r="R126" s="69">
        <v>20</v>
      </c>
      <c r="S126" s="70">
        <v>7006.8499999999995</v>
      </c>
    </row>
    <row r="127" spans="2:19" x14ac:dyDescent="0.2">
      <c r="B127" s="65" t="s">
        <v>113</v>
      </c>
      <c r="C127" s="66">
        <v>43</v>
      </c>
      <c r="D127" s="67">
        <v>5</v>
      </c>
      <c r="E127" s="68">
        <v>2577.3000000000002</v>
      </c>
      <c r="F127" s="67">
        <v>0</v>
      </c>
      <c r="G127" s="68">
        <v>0</v>
      </c>
      <c r="H127" s="67">
        <v>0</v>
      </c>
      <c r="I127" s="68">
        <v>0</v>
      </c>
      <c r="J127" s="67">
        <v>0</v>
      </c>
      <c r="K127" s="68">
        <v>0</v>
      </c>
      <c r="L127" s="67">
        <v>0</v>
      </c>
      <c r="M127" s="68">
        <v>0</v>
      </c>
      <c r="N127" s="69">
        <v>0</v>
      </c>
      <c r="O127" s="70">
        <v>0</v>
      </c>
      <c r="P127" s="69">
        <v>0</v>
      </c>
      <c r="Q127" s="70">
        <v>0</v>
      </c>
      <c r="R127" s="69">
        <v>5</v>
      </c>
      <c r="S127" s="70">
        <v>2577.3000000000002</v>
      </c>
    </row>
    <row r="128" spans="2:19" x14ac:dyDescent="0.2">
      <c r="B128" s="65" t="s">
        <v>113</v>
      </c>
      <c r="C128" s="66">
        <v>44</v>
      </c>
      <c r="D128" s="67">
        <v>15</v>
      </c>
      <c r="E128" s="68">
        <v>3202.2100000000005</v>
      </c>
      <c r="F128" s="67">
        <v>0</v>
      </c>
      <c r="G128" s="68">
        <v>0</v>
      </c>
      <c r="H128" s="67">
        <v>0</v>
      </c>
      <c r="I128" s="68">
        <v>0</v>
      </c>
      <c r="J128" s="67">
        <v>0</v>
      </c>
      <c r="K128" s="68">
        <v>0</v>
      </c>
      <c r="L128" s="67">
        <v>0</v>
      </c>
      <c r="M128" s="68">
        <v>0</v>
      </c>
      <c r="N128" s="69">
        <v>0</v>
      </c>
      <c r="O128" s="70">
        <v>0</v>
      </c>
      <c r="P128" s="69">
        <v>0</v>
      </c>
      <c r="Q128" s="70">
        <v>0</v>
      </c>
      <c r="R128" s="69">
        <v>15</v>
      </c>
      <c r="S128" s="70">
        <v>3202.2100000000005</v>
      </c>
    </row>
    <row r="129" spans="2:19" x14ac:dyDescent="0.2">
      <c r="B129" s="65" t="s">
        <v>113</v>
      </c>
      <c r="C129" s="66">
        <v>45</v>
      </c>
      <c r="D129" s="67">
        <v>0</v>
      </c>
      <c r="E129" s="68">
        <v>0</v>
      </c>
      <c r="F129" s="67">
        <v>0</v>
      </c>
      <c r="G129" s="68">
        <v>0</v>
      </c>
      <c r="H129" s="67">
        <v>0</v>
      </c>
      <c r="I129" s="68">
        <v>0</v>
      </c>
      <c r="J129" s="67">
        <v>0</v>
      </c>
      <c r="K129" s="68">
        <v>0</v>
      </c>
      <c r="L129" s="67">
        <v>0</v>
      </c>
      <c r="M129" s="68">
        <v>0</v>
      </c>
      <c r="N129" s="69">
        <v>0</v>
      </c>
      <c r="O129" s="70">
        <v>0</v>
      </c>
      <c r="P129" s="69">
        <v>0</v>
      </c>
      <c r="Q129" s="70">
        <v>0</v>
      </c>
      <c r="R129" s="69">
        <v>0</v>
      </c>
      <c r="S129" s="70">
        <v>0</v>
      </c>
    </row>
    <row r="130" spans="2:19" x14ac:dyDescent="0.2">
      <c r="B130" s="65" t="s">
        <v>113</v>
      </c>
      <c r="C130" s="66">
        <v>46</v>
      </c>
      <c r="D130" s="67">
        <v>37</v>
      </c>
      <c r="E130" s="68">
        <v>15528.51</v>
      </c>
      <c r="F130" s="67">
        <v>0</v>
      </c>
      <c r="G130" s="68">
        <v>0</v>
      </c>
      <c r="H130" s="67">
        <v>0</v>
      </c>
      <c r="I130" s="68">
        <v>0</v>
      </c>
      <c r="J130" s="67">
        <v>0</v>
      </c>
      <c r="K130" s="68">
        <v>0</v>
      </c>
      <c r="L130" s="67">
        <v>0</v>
      </c>
      <c r="M130" s="68">
        <v>0</v>
      </c>
      <c r="N130" s="69">
        <v>0</v>
      </c>
      <c r="O130" s="70">
        <v>0</v>
      </c>
      <c r="P130" s="69">
        <v>0</v>
      </c>
      <c r="Q130" s="70">
        <v>0</v>
      </c>
      <c r="R130" s="69">
        <v>37</v>
      </c>
      <c r="S130" s="70">
        <v>15528.51</v>
      </c>
    </row>
    <row r="131" spans="2:19" x14ac:dyDescent="0.2">
      <c r="B131" s="65" t="s">
        <v>113</v>
      </c>
      <c r="C131" s="66">
        <v>47</v>
      </c>
      <c r="D131" s="67">
        <v>5</v>
      </c>
      <c r="E131" s="68">
        <v>4986.1000000000004</v>
      </c>
      <c r="F131" s="67">
        <v>0</v>
      </c>
      <c r="G131" s="68">
        <v>0</v>
      </c>
      <c r="H131" s="67">
        <v>0</v>
      </c>
      <c r="I131" s="68">
        <v>0</v>
      </c>
      <c r="J131" s="67">
        <v>0</v>
      </c>
      <c r="K131" s="68">
        <v>0</v>
      </c>
      <c r="L131" s="67">
        <v>0</v>
      </c>
      <c r="M131" s="68">
        <v>0</v>
      </c>
      <c r="N131" s="69">
        <v>0</v>
      </c>
      <c r="O131" s="70">
        <v>0</v>
      </c>
      <c r="P131" s="69">
        <v>0</v>
      </c>
      <c r="Q131" s="70">
        <v>0</v>
      </c>
      <c r="R131" s="69">
        <v>5</v>
      </c>
      <c r="S131" s="70">
        <v>4986.1000000000004</v>
      </c>
    </row>
    <row r="132" spans="2:19" x14ac:dyDescent="0.2">
      <c r="B132" s="65" t="s">
        <v>113</v>
      </c>
      <c r="C132" s="66">
        <v>48</v>
      </c>
      <c r="D132" s="67">
        <v>0</v>
      </c>
      <c r="E132" s="68">
        <v>0</v>
      </c>
      <c r="F132" s="67">
        <v>0</v>
      </c>
      <c r="G132" s="68">
        <v>0</v>
      </c>
      <c r="H132" s="67">
        <v>0</v>
      </c>
      <c r="I132" s="68">
        <v>0</v>
      </c>
      <c r="J132" s="67">
        <v>0</v>
      </c>
      <c r="K132" s="68">
        <v>0</v>
      </c>
      <c r="L132" s="67">
        <v>0</v>
      </c>
      <c r="M132" s="68">
        <v>0</v>
      </c>
      <c r="N132" s="69">
        <v>0</v>
      </c>
      <c r="O132" s="70">
        <v>0</v>
      </c>
      <c r="P132" s="69">
        <v>0</v>
      </c>
      <c r="Q132" s="70">
        <v>0</v>
      </c>
      <c r="R132" s="69">
        <v>0</v>
      </c>
      <c r="S132" s="70">
        <v>0</v>
      </c>
    </row>
    <row r="133" spans="2:19" x14ac:dyDescent="0.2">
      <c r="B133" s="65" t="s">
        <v>114</v>
      </c>
      <c r="C133" s="66">
        <v>49</v>
      </c>
      <c r="D133" s="67">
        <v>0</v>
      </c>
      <c r="E133" s="68">
        <v>0</v>
      </c>
      <c r="F133" s="67">
        <v>0</v>
      </c>
      <c r="G133" s="68">
        <v>0</v>
      </c>
      <c r="H133" s="67">
        <v>0</v>
      </c>
      <c r="I133" s="68">
        <v>0</v>
      </c>
      <c r="J133" s="67">
        <v>0</v>
      </c>
      <c r="K133" s="68">
        <v>0</v>
      </c>
      <c r="L133" s="67">
        <v>0</v>
      </c>
      <c r="M133" s="68">
        <v>0</v>
      </c>
      <c r="N133" s="69">
        <v>0</v>
      </c>
      <c r="O133" s="70">
        <v>0</v>
      </c>
      <c r="P133" s="69">
        <v>0</v>
      </c>
      <c r="Q133" s="70">
        <v>0</v>
      </c>
      <c r="R133" s="69">
        <v>0</v>
      </c>
      <c r="S133" s="70">
        <v>0</v>
      </c>
    </row>
    <row r="134" spans="2:19" x14ac:dyDescent="0.2">
      <c r="B134" s="65" t="s">
        <v>114</v>
      </c>
      <c r="C134" s="66">
        <v>50</v>
      </c>
      <c r="D134" s="67">
        <v>0</v>
      </c>
      <c r="E134" s="68">
        <v>0</v>
      </c>
      <c r="F134" s="67">
        <v>0</v>
      </c>
      <c r="G134" s="68">
        <v>0</v>
      </c>
      <c r="H134" s="67">
        <v>0</v>
      </c>
      <c r="I134" s="68">
        <v>0</v>
      </c>
      <c r="J134" s="67">
        <v>0</v>
      </c>
      <c r="K134" s="68">
        <v>0</v>
      </c>
      <c r="L134" s="67">
        <v>0</v>
      </c>
      <c r="M134" s="68">
        <v>0</v>
      </c>
      <c r="N134" s="69">
        <v>0</v>
      </c>
      <c r="O134" s="70">
        <v>0</v>
      </c>
      <c r="P134" s="69">
        <v>0</v>
      </c>
      <c r="Q134" s="70">
        <v>0</v>
      </c>
      <c r="R134" s="69">
        <v>0</v>
      </c>
      <c r="S134" s="70">
        <v>0</v>
      </c>
    </row>
    <row r="135" spans="2:19" x14ac:dyDescent="0.2">
      <c r="B135" s="65" t="s">
        <v>115</v>
      </c>
      <c r="C135" s="66">
        <v>51</v>
      </c>
      <c r="D135" s="67">
        <v>0</v>
      </c>
      <c r="E135" s="68">
        <v>0</v>
      </c>
      <c r="F135" s="67">
        <v>0</v>
      </c>
      <c r="G135" s="68">
        <v>0</v>
      </c>
      <c r="H135" s="67">
        <v>0</v>
      </c>
      <c r="I135" s="68">
        <v>0</v>
      </c>
      <c r="J135" s="67">
        <v>0</v>
      </c>
      <c r="K135" s="68">
        <v>0</v>
      </c>
      <c r="L135" s="67">
        <v>0</v>
      </c>
      <c r="M135" s="68">
        <v>0</v>
      </c>
      <c r="N135" s="69">
        <v>1</v>
      </c>
      <c r="O135" s="70">
        <v>170.66</v>
      </c>
      <c r="P135" s="69">
        <v>0</v>
      </c>
      <c r="Q135" s="70">
        <v>0</v>
      </c>
      <c r="R135" s="69">
        <v>1</v>
      </c>
      <c r="S135" s="70">
        <v>170.66</v>
      </c>
    </row>
    <row r="136" spans="2:19" x14ac:dyDescent="0.2">
      <c r="B136" s="65" t="s">
        <v>115</v>
      </c>
      <c r="C136" s="66">
        <v>52</v>
      </c>
      <c r="D136" s="67">
        <v>0</v>
      </c>
      <c r="E136" s="68">
        <v>0</v>
      </c>
      <c r="F136" s="67">
        <v>0</v>
      </c>
      <c r="G136" s="68">
        <v>0</v>
      </c>
      <c r="H136" s="67">
        <v>0</v>
      </c>
      <c r="I136" s="68">
        <v>0</v>
      </c>
      <c r="J136" s="67">
        <v>0</v>
      </c>
      <c r="K136" s="68">
        <v>0</v>
      </c>
      <c r="L136" s="67">
        <v>0</v>
      </c>
      <c r="M136" s="68">
        <v>0</v>
      </c>
      <c r="N136" s="69">
        <v>0</v>
      </c>
      <c r="O136" s="70">
        <v>0</v>
      </c>
      <c r="P136" s="69">
        <v>0</v>
      </c>
      <c r="Q136" s="70">
        <v>0</v>
      </c>
      <c r="R136" s="69">
        <v>0</v>
      </c>
      <c r="S136" s="70">
        <v>0</v>
      </c>
    </row>
    <row r="137" spans="2:19" x14ac:dyDescent="0.2">
      <c r="B137" s="65" t="s">
        <v>115</v>
      </c>
      <c r="C137" s="66">
        <v>53</v>
      </c>
      <c r="D137" s="67">
        <v>0</v>
      </c>
      <c r="E137" s="68">
        <v>0</v>
      </c>
      <c r="F137" s="67">
        <v>0</v>
      </c>
      <c r="G137" s="68">
        <v>0</v>
      </c>
      <c r="H137" s="67">
        <v>0</v>
      </c>
      <c r="I137" s="68">
        <v>0</v>
      </c>
      <c r="J137" s="67">
        <v>0</v>
      </c>
      <c r="K137" s="68">
        <v>0</v>
      </c>
      <c r="L137" s="67">
        <v>0</v>
      </c>
      <c r="M137" s="68">
        <v>0</v>
      </c>
      <c r="N137" s="69">
        <v>0</v>
      </c>
      <c r="O137" s="70">
        <v>0</v>
      </c>
      <c r="P137" s="69">
        <v>0</v>
      </c>
      <c r="Q137" s="70">
        <v>0</v>
      </c>
      <c r="R137" s="69">
        <v>0</v>
      </c>
      <c r="S137" s="70">
        <v>0</v>
      </c>
    </row>
    <row r="138" spans="2:19" x14ac:dyDescent="0.2">
      <c r="B138" s="65" t="s">
        <v>115</v>
      </c>
      <c r="C138" s="66">
        <v>54</v>
      </c>
      <c r="D138" s="67">
        <v>0</v>
      </c>
      <c r="E138" s="68">
        <v>0</v>
      </c>
      <c r="F138" s="67">
        <v>0</v>
      </c>
      <c r="G138" s="68">
        <v>0</v>
      </c>
      <c r="H138" s="67">
        <v>0</v>
      </c>
      <c r="I138" s="68">
        <v>0</v>
      </c>
      <c r="J138" s="67">
        <v>0</v>
      </c>
      <c r="K138" s="68">
        <v>0</v>
      </c>
      <c r="L138" s="67">
        <v>15</v>
      </c>
      <c r="M138" s="68">
        <v>6977.92</v>
      </c>
      <c r="N138" s="69">
        <v>1</v>
      </c>
      <c r="O138" s="70">
        <v>296.41000000000003</v>
      </c>
      <c r="P138" s="69">
        <v>0</v>
      </c>
      <c r="Q138" s="70">
        <v>0</v>
      </c>
      <c r="R138" s="69">
        <v>16</v>
      </c>
      <c r="S138" s="70">
        <v>7274.33</v>
      </c>
    </row>
    <row r="139" spans="2:19" x14ac:dyDescent="0.2">
      <c r="B139" s="65" t="s">
        <v>115</v>
      </c>
      <c r="C139" s="66">
        <v>55</v>
      </c>
      <c r="D139" s="67">
        <v>0</v>
      </c>
      <c r="E139" s="68">
        <v>0</v>
      </c>
      <c r="F139" s="67">
        <v>0</v>
      </c>
      <c r="G139" s="68">
        <v>0</v>
      </c>
      <c r="H139" s="67">
        <v>0</v>
      </c>
      <c r="I139" s="68">
        <v>0</v>
      </c>
      <c r="J139" s="67">
        <v>0</v>
      </c>
      <c r="K139" s="68">
        <v>0</v>
      </c>
      <c r="L139" s="67">
        <v>0</v>
      </c>
      <c r="M139" s="68">
        <v>0</v>
      </c>
      <c r="N139" s="69">
        <v>0</v>
      </c>
      <c r="O139" s="70">
        <v>0</v>
      </c>
      <c r="P139" s="69">
        <v>0</v>
      </c>
      <c r="Q139" s="70">
        <v>0</v>
      </c>
      <c r="R139" s="69">
        <v>0</v>
      </c>
      <c r="S139" s="70">
        <v>0</v>
      </c>
    </row>
    <row r="140" spans="2:19" x14ac:dyDescent="0.2">
      <c r="B140" s="65" t="s">
        <v>116</v>
      </c>
      <c r="C140" s="66">
        <v>56</v>
      </c>
      <c r="D140" s="67">
        <v>7</v>
      </c>
      <c r="E140" s="68">
        <v>1201.3200000000002</v>
      </c>
      <c r="F140" s="67">
        <v>0</v>
      </c>
      <c r="G140" s="68">
        <v>0</v>
      </c>
      <c r="H140" s="67">
        <v>0</v>
      </c>
      <c r="I140" s="68">
        <v>0</v>
      </c>
      <c r="J140" s="67">
        <v>0</v>
      </c>
      <c r="K140" s="68">
        <v>0</v>
      </c>
      <c r="L140" s="67">
        <v>0</v>
      </c>
      <c r="M140" s="68">
        <v>0</v>
      </c>
      <c r="N140" s="69">
        <v>0</v>
      </c>
      <c r="O140" s="70">
        <v>0</v>
      </c>
      <c r="P140" s="69">
        <v>0</v>
      </c>
      <c r="Q140" s="70">
        <v>0</v>
      </c>
      <c r="R140" s="69">
        <v>7</v>
      </c>
      <c r="S140" s="70">
        <v>1201.3200000000002</v>
      </c>
    </row>
    <row r="141" spans="2:19" x14ac:dyDescent="0.2">
      <c r="B141" s="65" t="s">
        <v>116</v>
      </c>
      <c r="C141" s="66">
        <v>57</v>
      </c>
      <c r="D141" s="67">
        <v>8</v>
      </c>
      <c r="E141" s="68">
        <v>2134.37</v>
      </c>
      <c r="F141" s="67">
        <v>0</v>
      </c>
      <c r="G141" s="68">
        <v>0</v>
      </c>
      <c r="H141" s="67">
        <v>0</v>
      </c>
      <c r="I141" s="68">
        <v>0</v>
      </c>
      <c r="J141" s="67">
        <v>0</v>
      </c>
      <c r="K141" s="68">
        <v>0</v>
      </c>
      <c r="L141" s="67">
        <v>0</v>
      </c>
      <c r="M141" s="68">
        <v>0</v>
      </c>
      <c r="N141" s="69">
        <v>0</v>
      </c>
      <c r="O141" s="70">
        <v>0</v>
      </c>
      <c r="P141" s="69">
        <v>0</v>
      </c>
      <c r="Q141" s="70">
        <v>0</v>
      </c>
      <c r="R141" s="69">
        <v>8</v>
      </c>
      <c r="S141" s="70">
        <v>2134.37</v>
      </c>
    </row>
    <row r="142" spans="2:19" x14ac:dyDescent="0.2">
      <c r="B142" s="65" t="s">
        <v>117</v>
      </c>
      <c r="C142" s="66">
        <v>58</v>
      </c>
      <c r="D142" s="67">
        <v>8</v>
      </c>
      <c r="E142" s="68">
        <v>1863.63</v>
      </c>
      <c r="F142" s="67">
        <v>0</v>
      </c>
      <c r="G142" s="68">
        <v>0</v>
      </c>
      <c r="H142" s="67">
        <v>0</v>
      </c>
      <c r="I142" s="68">
        <v>0</v>
      </c>
      <c r="J142" s="67">
        <v>0</v>
      </c>
      <c r="K142" s="68">
        <v>0</v>
      </c>
      <c r="L142" s="67">
        <v>0</v>
      </c>
      <c r="M142" s="68">
        <v>0</v>
      </c>
      <c r="N142" s="69">
        <v>0</v>
      </c>
      <c r="O142" s="70">
        <v>0</v>
      </c>
      <c r="P142" s="69">
        <v>0</v>
      </c>
      <c r="Q142" s="70">
        <v>0</v>
      </c>
      <c r="R142" s="69">
        <v>8</v>
      </c>
      <c r="S142" s="70">
        <v>1863.63</v>
      </c>
    </row>
    <row r="143" spans="2:19" x14ac:dyDescent="0.2">
      <c r="B143" s="65" t="s">
        <v>118</v>
      </c>
      <c r="C143" s="66">
        <v>59</v>
      </c>
      <c r="D143" s="67">
        <v>0</v>
      </c>
      <c r="E143" s="68">
        <v>0</v>
      </c>
      <c r="F143" s="67">
        <v>11</v>
      </c>
      <c r="G143" s="68">
        <v>3142.2</v>
      </c>
      <c r="H143" s="67">
        <v>0</v>
      </c>
      <c r="I143" s="68">
        <v>0</v>
      </c>
      <c r="J143" s="67">
        <v>0</v>
      </c>
      <c r="K143" s="68">
        <v>0</v>
      </c>
      <c r="L143" s="67">
        <v>0</v>
      </c>
      <c r="M143" s="68">
        <v>0</v>
      </c>
      <c r="N143" s="69">
        <v>0</v>
      </c>
      <c r="O143" s="70">
        <v>0</v>
      </c>
      <c r="P143" s="69">
        <v>0</v>
      </c>
      <c r="Q143" s="70">
        <v>0</v>
      </c>
      <c r="R143" s="69">
        <v>11</v>
      </c>
      <c r="S143" s="70">
        <v>3142.2</v>
      </c>
    </row>
    <row r="144" spans="2:19" x14ac:dyDescent="0.2">
      <c r="B144" s="65" t="s">
        <v>118</v>
      </c>
      <c r="C144" s="66">
        <v>60</v>
      </c>
      <c r="D144" s="67">
        <v>0</v>
      </c>
      <c r="E144" s="68">
        <v>0</v>
      </c>
      <c r="F144" s="67">
        <v>0</v>
      </c>
      <c r="G144" s="68">
        <v>0</v>
      </c>
      <c r="H144" s="67">
        <v>0</v>
      </c>
      <c r="I144" s="68">
        <v>0</v>
      </c>
      <c r="J144" s="67">
        <v>0</v>
      </c>
      <c r="K144" s="68">
        <v>0</v>
      </c>
      <c r="L144" s="67">
        <v>0</v>
      </c>
      <c r="M144" s="68">
        <v>0</v>
      </c>
      <c r="N144" s="69">
        <v>0</v>
      </c>
      <c r="O144" s="70">
        <v>0</v>
      </c>
      <c r="P144" s="69">
        <v>0</v>
      </c>
      <c r="Q144" s="70">
        <v>0</v>
      </c>
      <c r="R144" s="69">
        <v>0</v>
      </c>
      <c r="S144" s="70">
        <v>0</v>
      </c>
    </row>
    <row r="145" spans="2:19" x14ac:dyDescent="0.2">
      <c r="B145" s="61" t="s">
        <v>38</v>
      </c>
      <c r="C145" s="62"/>
      <c r="D145" s="71">
        <v>305</v>
      </c>
      <c r="E145" s="72">
        <v>100187.80000000003</v>
      </c>
      <c r="F145" s="73">
        <v>20</v>
      </c>
      <c r="G145" s="72">
        <v>9492.18</v>
      </c>
      <c r="H145" s="73">
        <v>125</v>
      </c>
      <c r="I145" s="72">
        <v>27793.75</v>
      </c>
      <c r="J145" s="73">
        <v>0</v>
      </c>
      <c r="K145" s="72">
        <v>0</v>
      </c>
      <c r="L145" s="73">
        <v>15</v>
      </c>
      <c r="M145" s="72">
        <v>6977.92</v>
      </c>
      <c r="N145" s="74">
        <v>18</v>
      </c>
      <c r="O145" s="75">
        <v>3846.4409599999999</v>
      </c>
      <c r="P145" s="74">
        <v>0</v>
      </c>
      <c r="Q145" s="75">
        <v>0</v>
      </c>
      <c r="R145" s="74">
        <v>483</v>
      </c>
      <c r="S145" s="75">
        <v>148298.09096</v>
      </c>
    </row>
  </sheetData>
  <autoFilter ref="A6:AO72" xr:uid="{F68256DF-5C98-43B1-9CB1-4267BC611D1E}">
    <filterColumn colId="2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7" showButton="0"/>
  </autoFilter>
  <mergeCells count="39">
    <mergeCell ref="C3:Q4"/>
    <mergeCell ref="R3:AN4"/>
    <mergeCell ref="A6:A10"/>
    <mergeCell ref="B6:B10"/>
    <mergeCell ref="C6:D9"/>
    <mergeCell ref="E6:Q6"/>
    <mergeCell ref="R6:AC6"/>
    <mergeCell ref="AD6:AK6"/>
    <mergeCell ref="AL6:AM9"/>
    <mergeCell ref="AN6:AN9"/>
    <mergeCell ref="X7:Y9"/>
    <mergeCell ref="Z7:AA9"/>
    <mergeCell ref="E7:F9"/>
    <mergeCell ref="G7:H8"/>
    <mergeCell ref="I7:J9"/>
    <mergeCell ref="K7:L9"/>
    <mergeCell ref="AD7:AE9"/>
    <mergeCell ref="AF7:AG9"/>
    <mergeCell ref="M7:N9"/>
    <mergeCell ref="O7:P9"/>
    <mergeCell ref="A71:B71"/>
    <mergeCell ref="Q7:Q9"/>
    <mergeCell ref="R7:S9"/>
    <mergeCell ref="AH7:AI9"/>
    <mergeCell ref="AJ7:AK9"/>
    <mergeCell ref="P80:Q82"/>
    <mergeCell ref="R80:S82"/>
    <mergeCell ref="B78:O78"/>
    <mergeCell ref="B80:B83"/>
    <mergeCell ref="C80:C83"/>
    <mergeCell ref="D80:E82"/>
    <mergeCell ref="F80:G82"/>
    <mergeCell ref="H80:I82"/>
    <mergeCell ref="J80:K82"/>
    <mergeCell ref="L80:M82"/>
    <mergeCell ref="N80:O82"/>
    <mergeCell ref="T7:U9"/>
    <mergeCell ref="V7:W9"/>
    <mergeCell ref="AB7:AC9"/>
  </mergeCells>
  <pageMargins left="0.23622047244094491" right="0.23622047244094491" top="0.74803149606299213" bottom="0.74803149606299213" header="0.31496062992125984" footer="0.31496062992125984"/>
  <pageSetup paperSize="9" scale="49" fitToWidth="4" orientation="landscape" r:id="rId1"/>
  <headerFooter alignWithMargins="0"/>
  <colBreaks count="1" manualBreakCount="1">
    <brk id="21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к Протоколу Распред по МО</vt:lpstr>
      <vt:lpstr>'Прил. к Протоколу Распред по МО'!Заголовки_для_печати</vt:lpstr>
      <vt:lpstr>'Прил. к Протоколу Распред по МО'!Область_печати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Чистотина Анна Вячеславовна</cp:lastModifiedBy>
  <cp:lastPrinted>2023-01-10T04:44:49Z</cp:lastPrinted>
  <dcterms:created xsi:type="dcterms:W3CDTF">2023-01-10T04:06:11Z</dcterms:created>
  <dcterms:modified xsi:type="dcterms:W3CDTF">2023-01-18T22:28:05Z</dcterms:modified>
</cp:coreProperties>
</file>