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3\Заседание 7-2023\"/>
    </mc:Choice>
  </mc:AlternateContent>
  <xr:revisionPtr revIDLastSave="0" documentId="13_ncr:1_{DF13FB87-0F3D-43B7-B108-7A8140DEEEB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Поликлиника!$A$13:$CT$74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2">'Круглосуточный стационар'!$A$1:$AF$81</definedName>
    <definedName name="_xlnm.Print_Area" localSheetId="1">Поликлиника!$A$1:$CW$81</definedName>
    <definedName name="_xlnm.Print_Area" localSheetId="0">'Скорая медицинская помощь'!$A$1:$Q$81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7" l="1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H70" i="5"/>
  <c r="CG70" i="5"/>
  <c r="CH69" i="5"/>
  <c r="CG69" i="5"/>
  <c r="CH68" i="5"/>
  <c r="CG68" i="5"/>
  <c r="CH67" i="5"/>
  <c r="CG67" i="5"/>
  <c r="CH66" i="5"/>
  <c r="CG66" i="5"/>
  <c r="CH65" i="5"/>
  <c r="CG65" i="5"/>
  <c r="CH64" i="5"/>
  <c r="CG64" i="5"/>
  <c r="CH63" i="5"/>
  <c r="CG63" i="5"/>
  <c r="CH62" i="5"/>
  <c r="CG62" i="5"/>
  <c r="CH61" i="5"/>
  <c r="CG61" i="5"/>
  <c r="CH60" i="5"/>
  <c r="CG60" i="5"/>
  <c r="CH59" i="5"/>
  <c r="CG59" i="5"/>
  <c r="CH58" i="5"/>
  <c r="CG58" i="5"/>
  <c r="CH57" i="5"/>
  <c r="CG57" i="5"/>
  <c r="CH56" i="5"/>
  <c r="CG56" i="5"/>
  <c r="CH55" i="5"/>
  <c r="CG55" i="5"/>
  <c r="CH54" i="5"/>
  <c r="CG54" i="5"/>
  <c r="CH53" i="5"/>
  <c r="CG53" i="5"/>
  <c r="CH52" i="5"/>
  <c r="CG52" i="5"/>
  <c r="CH51" i="5"/>
  <c r="CG51" i="5"/>
  <c r="CH50" i="5"/>
  <c r="CG50" i="5"/>
  <c r="CH49" i="5"/>
  <c r="CG49" i="5"/>
  <c r="CH48" i="5"/>
  <c r="CG48" i="5"/>
  <c r="CH47" i="5"/>
  <c r="CG47" i="5"/>
  <c r="CH46" i="5"/>
  <c r="CG46" i="5"/>
  <c r="CH45" i="5"/>
  <c r="CG45" i="5"/>
  <c r="CH44" i="5"/>
  <c r="CG44" i="5"/>
  <c r="CH43" i="5"/>
  <c r="CG43" i="5"/>
  <c r="CH42" i="5"/>
  <c r="CG42" i="5"/>
  <c r="CH41" i="5"/>
  <c r="CG41" i="5"/>
  <c r="CH40" i="5"/>
  <c r="CG40" i="5"/>
  <c r="CH39" i="5"/>
  <c r="CG39" i="5"/>
  <c r="CH38" i="5"/>
  <c r="CG38" i="5"/>
  <c r="CH37" i="5"/>
  <c r="CG37" i="5"/>
  <c r="CH36" i="5"/>
  <c r="CG36" i="5"/>
  <c r="CH35" i="5"/>
  <c r="CG35" i="5"/>
  <c r="CH34" i="5"/>
  <c r="CG34" i="5"/>
  <c r="CH33" i="5"/>
  <c r="CG33" i="5"/>
  <c r="CH32" i="5"/>
  <c r="CG32" i="5"/>
  <c r="CH31" i="5"/>
  <c r="CG31" i="5"/>
  <c r="CH30" i="5"/>
  <c r="CG30" i="5"/>
  <c r="CH29" i="5"/>
  <c r="CG29" i="5"/>
  <c r="CH28" i="5"/>
  <c r="CG28" i="5"/>
  <c r="CH27" i="5"/>
  <c r="CG27" i="5"/>
  <c r="CH26" i="5"/>
  <c r="CG26" i="5"/>
  <c r="CH25" i="5"/>
  <c r="CG25" i="5"/>
  <c r="CH24" i="5"/>
  <c r="CG24" i="5"/>
  <c r="CH23" i="5"/>
  <c r="CG23" i="5"/>
  <c r="CH22" i="5"/>
  <c r="CG22" i="5"/>
  <c r="CH21" i="5"/>
  <c r="CG21" i="5"/>
  <c r="CH20" i="5"/>
  <c r="CG20" i="5"/>
  <c r="CH19" i="5"/>
  <c r="CG19" i="5"/>
  <c r="CH18" i="5"/>
  <c r="CG18" i="5"/>
  <c r="CH17" i="5"/>
  <c r="CG17" i="5"/>
  <c r="CH16" i="5"/>
  <c r="CG16" i="5"/>
  <c r="CH15" i="5"/>
  <c r="CG15" i="5"/>
  <c r="CH14" i="5"/>
  <c r="CG14" i="5"/>
  <c r="BQ73" i="5"/>
  <c r="BR70" i="5"/>
  <c r="BQ70" i="5"/>
  <c r="BR69" i="5"/>
  <c r="BQ69" i="5"/>
  <c r="BR68" i="5"/>
  <c r="BQ68" i="5"/>
  <c r="BR67" i="5"/>
  <c r="BQ67" i="5"/>
  <c r="BR66" i="5"/>
  <c r="BQ66" i="5"/>
  <c r="BR65" i="5"/>
  <c r="BQ65" i="5"/>
  <c r="BR64" i="5"/>
  <c r="BQ64" i="5"/>
  <c r="BR63" i="5"/>
  <c r="BQ63" i="5"/>
  <c r="BR62" i="5"/>
  <c r="BQ62" i="5"/>
  <c r="BR61" i="5"/>
  <c r="BQ61" i="5"/>
  <c r="BR60" i="5"/>
  <c r="BQ60" i="5"/>
  <c r="BR59" i="5"/>
  <c r="BQ59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70" i="5"/>
  <c r="BA70" i="5"/>
  <c r="BB69" i="5"/>
  <c r="BA69" i="5"/>
  <c r="BB68" i="5"/>
  <c r="BA68" i="5"/>
  <c r="BB67" i="5"/>
  <c r="BA67" i="5"/>
  <c r="BB66" i="5"/>
  <c r="BA66" i="5"/>
  <c r="BB65" i="5"/>
  <c r="BA65" i="5"/>
  <c r="BB64" i="5"/>
  <c r="BA64" i="5"/>
  <c r="BB63" i="5"/>
  <c r="BA63" i="5"/>
  <c r="BB62" i="5"/>
  <c r="BA62" i="5"/>
  <c r="BB61" i="5"/>
  <c r="BA61" i="5"/>
  <c r="BB60" i="5"/>
  <c r="BA60" i="5"/>
  <c r="BB59" i="5"/>
  <c r="BA59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L70" i="5"/>
  <c r="AK70" i="5"/>
  <c r="AL69" i="5"/>
  <c r="AK69" i="5"/>
  <c r="AL68" i="5"/>
  <c r="AK68" i="5"/>
  <c r="AL67" i="5"/>
  <c r="AK67" i="5"/>
  <c r="AL66" i="5"/>
  <c r="AK66" i="5"/>
  <c r="AL65" i="5"/>
  <c r="AK65" i="5"/>
  <c r="AL64" i="5"/>
  <c r="AK64" i="5"/>
  <c r="AL63" i="5"/>
  <c r="AK63" i="5"/>
  <c r="AL62" i="5"/>
  <c r="AK62" i="5"/>
  <c r="AL61" i="5"/>
  <c r="AK61" i="5"/>
  <c r="AL60" i="5"/>
  <c r="AK60" i="5"/>
  <c r="AL59" i="5"/>
  <c r="AK59" i="5"/>
  <c r="AL58" i="5"/>
  <c r="AK58" i="5"/>
  <c r="AL57" i="5"/>
  <c r="AK57" i="5"/>
  <c r="AL56" i="5"/>
  <c r="AK56" i="5"/>
  <c r="AL55" i="5"/>
  <c r="AK55" i="5"/>
  <c r="AL54" i="5"/>
  <c r="AK54" i="5"/>
  <c r="AL53" i="5"/>
  <c r="AK53" i="5"/>
  <c r="AL52" i="5"/>
  <c r="AK52" i="5"/>
  <c r="AL51" i="5"/>
  <c r="AK51" i="5"/>
  <c r="AL50" i="5"/>
  <c r="AK50" i="5"/>
  <c r="AL49" i="5"/>
  <c r="AK49" i="5"/>
  <c r="AL48" i="5"/>
  <c r="AK48" i="5"/>
  <c r="AL47" i="5"/>
  <c r="AK47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K32" i="5"/>
  <c r="AL31" i="5"/>
  <c r="AK31" i="5"/>
  <c r="AL30" i="5"/>
  <c r="AK30" i="5"/>
  <c r="AL29" i="5"/>
  <c r="AK29" i="5"/>
  <c r="AL28" i="5"/>
  <c r="AK28" i="5"/>
  <c r="AL27" i="5"/>
  <c r="AK27" i="5"/>
  <c r="AL26" i="5"/>
  <c r="AK26" i="5"/>
  <c r="AL25" i="5"/>
  <c r="AK25" i="5"/>
  <c r="AL24" i="5"/>
  <c r="AK24" i="5"/>
  <c r="AL23" i="5"/>
  <c r="AK23" i="5"/>
  <c r="AL22" i="5"/>
  <c r="AK22" i="5"/>
  <c r="AL21" i="5"/>
  <c r="AK21" i="5"/>
  <c r="AL20" i="5"/>
  <c r="AK20" i="5"/>
  <c r="AL19" i="5"/>
  <c r="AK19" i="5"/>
  <c r="AL18" i="5"/>
  <c r="AK18" i="5"/>
  <c r="AL17" i="5"/>
  <c r="AK17" i="5"/>
  <c r="AL16" i="5"/>
  <c r="AK16" i="5"/>
  <c r="AL15" i="5"/>
  <c r="AK15" i="5"/>
  <c r="AL14" i="5"/>
  <c r="AK14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J58" i="7" l="1"/>
  <c r="I58" i="7"/>
  <c r="J54" i="7"/>
  <c r="I54" i="7"/>
  <c r="J29" i="7"/>
  <c r="I29" i="7"/>
  <c r="J28" i="7"/>
  <c r="I28" i="7"/>
  <c r="J25" i="7"/>
  <c r="I25" i="7"/>
  <c r="J22" i="7"/>
  <c r="I22" i="7"/>
  <c r="J15" i="7"/>
  <c r="I15" i="7"/>
  <c r="H71" i="7"/>
  <c r="G71" i="7"/>
  <c r="H70" i="7"/>
  <c r="G70" i="7"/>
  <c r="H69" i="7"/>
  <c r="G69" i="7"/>
  <c r="H68" i="7"/>
  <c r="G68" i="7"/>
  <c r="H67" i="7"/>
  <c r="G67" i="7"/>
  <c r="H66" i="7"/>
  <c r="G66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71" i="6"/>
  <c r="U71" i="6"/>
  <c r="V70" i="6"/>
  <c r="U70" i="6"/>
  <c r="V69" i="6"/>
  <c r="U69" i="6"/>
  <c r="V68" i="6"/>
  <c r="U68" i="6"/>
  <c r="V67" i="6"/>
  <c r="U67" i="6"/>
  <c r="V66" i="6"/>
  <c r="U66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J70" i="5"/>
  <c r="CJ69" i="5"/>
  <c r="CJ68" i="5"/>
  <c r="CJ67" i="5"/>
  <c r="CJ66" i="5"/>
  <c r="CJ64" i="5"/>
  <c r="CJ63" i="5"/>
  <c r="CJ62" i="5"/>
  <c r="CJ61" i="5"/>
  <c r="CJ60" i="5"/>
  <c r="CJ59" i="5"/>
  <c r="CJ58" i="5"/>
  <c r="CJ57" i="5"/>
  <c r="CJ56" i="5"/>
  <c r="CJ55" i="5"/>
  <c r="CJ54" i="5"/>
  <c r="CJ53" i="5"/>
  <c r="CJ52" i="5"/>
  <c r="CJ51" i="5"/>
  <c r="CJ50" i="5"/>
  <c r="CJ49" i="5"/>
  <c r="CJ48" i="5"/>
  <c r="CJ47" i="5"/>
  <c r="CJ46" i="5"/>
  <c r="CJ45" i="5"/>
  <c r="CJ44" i="5"/>
  <c r="CJ43" i="5"/>
  <c r="CJ42" i="5"/>
  <c r="CJ41" i="5"/>
  <c r="CJ40" i="5"/>
  <c r="CJ38" i="5"/>
  <c r="CJ37" i="5"/>
  <c r="CJ36" i="5"/>
  <c r="CJ35" i="5"/>
  <c r="CJ34" i="5"/>
  <c r="CJ33" i="5"/>
  <c r="CJ32" i="5"/>
  <c r="CJ31" i="5"/>
  <c r="CJ30" i="5"/>
  <c r="CJ29" i="5"/>
  <c r="CJ28" i="5"/>
  <c r="CJ27" i="5"/>
  <c r="CJ26" i="5"/>
  <c r="CJ25" i="5"/>
  <c r="CJ24" i="5"/>
  <c r="CJ23" i="5"/>
  <c r="CJ22" i="5"/>
  <c r="CJ21" i="5"/>
  <c r="CJ20" i="5"/>
  <c r="CJ19" i="5"/>
  <c r="CJ18" i="5"/>
  <c r="CJ17" i="5"/>
  <c r="CJ16" i="5"/>
  <c r="CJ15" i="5"/>
  <c r="CJ14" i="5"/>
  <c r="BT70" i="5"/>
  <c r="BT69" i="5"/>
  <c r="BT68" i="5"/>
  <c r="BT67" i="5"/>
  <c r="BT66" i="5"/>
  <c r="BT64" i="5"/>
  <c r="BT63" i="5"/>
  <c r="BT62" i="5"/>
  <c r="BT61" i="5"/>
  <c r="BT60" i="5"/>
  <c r="BT59" i="5"/>
  <c r="BT58" i="5"/>
  <c r="BT57" i="5"/>
  <c r="BT56" i="5"/>
  <c r="BT55" i="5"/>
  <c r="BT54" i="5"/>
  <c r="BT53" i="5"/>
  <c r="BT52" i="5"/>
  <c r="BT51" i="5"/>
  <c r="BT50" i="5"/>
  <c r="BT49" i="5"/>
  <c r="BT48" i="5"/>
  <c r="BT47" i="5"/>
  <c r="BT46" i="5"/>
  <c r="BT45" i="5"/>
  <c r="BT44" i="5"/>
  <c r="BT43" i="5"/>
  <c r="BT42" i="5"/>
  <c r="BT41" i="5"/>
  <c r="BT40" i="5"/>
  <c r="BT38" i="5"/>
  <c r="BT37" i="5"/>
  <c r="BT36" i="5"/>
  <c r="BT35" i="5"/>
  <c r="BT34" i="5"/>
  <c r="BT33" i="5"/>
  <c r="BT32" i="5"/>
  <c r="BT31" i="5"/>
  <c r="BT30" i="5"/>
  <c r="BT29" i="5"/>
  <c r="BT28" i="5"/>
  <c r="BT27" i="5"/>
  <c r="BT26" i="5"/>
  <c r="BT25" i="5"/>
  <c r="BT24" i="5"/>
  <c r="BT23" i="5"/>
  <c r="BT22" i="5"/>
  <c r="BT21" i="5"/>
  <c r="BT20" i="5"/>
  <c r="BT19" i="5"/>
  <c r="BT18" i="5"/>
  <c r="BT17" i="5"/>
  <c r="BT16" i="5"/>
  <c r="BT15" i="5"/>
  <c r="BT14" i="5"/>
  <c r="BD70" i="5"/>
  <c r="BD69" i="5"/>
  <c r="BD68" i="5"/>
  <c r="BD67" i="5"/>
  <c r="BD66" i="5"/>
  <c r="BD64" i="5"/>
  <c r="BD63" i="5"/>
  <c r="BD62" i="5"/>
  <c r="BD61" i="5"/>
  <c r="BD60" i="5"/>
  <c r="BD59" i="5"/>
  <c r="BD58" i="5"/>
  <c r="BD57" i="5"/>
  <c r="BD56" i="5"/>
  <c r="BD55" i="5"/>
  <c r="BD54" i="5"/>
  <c r="BD53" i="5"/>
  <c r="BD52" i="5"/>
  <c r="BD51" i="5"/>
  <c r="BD50" i="5"/>
  <c r="BD49" i="5"/>
  <c r="BD48" i="5"/>
  <c r="BD47" i="5"/>
  <c r="BD46" i="5"/>
  <c r="BD45" i="5"/>
  <c r="BD44" i="5"/>
  <c r="BD43" i="5"/>
  <c r="BD42" i="5"/>
  <c r="BD41" i="5"/>
  <c r="BD40" i="5"/>
  <c r="BD38" i="5"/>
  <c r="BD37" i="5"/>
  <c r="BD36" i="5"/>
  <c r="BD35" i="5"/>
  <c r="BD34" i="5"/>
  <c r="BD33" i="5"/>
  <c r="BD32" i="5"/>
  <c r="BD31" i="5"/>
  <c r="BD30" i="5"/>
  <c r="BD29" i="5"/>
  <c r="BD28" i="5"/>
  <c r="BD27" i="5"/>
  <c r="BD26" i="5"/>
  <c r="BD25" i="5"/>
  <c r="BD24" i="5"/>
  <c r="BD23" i="5"/>
  <c r="BD22" i="5"/>
  <c r="BD21" i="5"/>
  <c r="BD20" i="5"/>
  <c r="BD19" i="5"/>
  <c r="BD18" i="5"/>
  <c r="BD17" i="5"/>
  <c r="BD16" i="5"/>
  <c r="BD15" i="5"/>
  <c r="BD14" i="5"/>
  <c r="G70" i="5"/>
  <c r="F70" i="5"/>
  <c r="G69" i="5"/>
  <c r="F69" i="5"/>
  <c r="G68" i="5"/>
  <c r="F68" i="5"/>
  <c r="G67" i="5"/>
  <c r="F67" i="5"/>
  <c r="G66" i="5"/>
  <c r="F66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70" i="4"/>
  <c r="F70" i="4"/>
  <c r="G69" i="4"/>
  <c r="F69" i="4"/>
  <c r="G68" i="4"/>
  <c r="F68" i="4"/>
  <c r="G67" i="4"/>
  <c r="F67" i="4"/>
  <c r="G66" i="4"/>
  <c r="F66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BN18" i="5"/>
  <c r="AT31" i="5"/>
  <c r="N71" i="7" l="1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L68" i="7"/>
  <c r="K68" i="7"/>
  <c r="N67" i="7"/>
  <c r="M67" i="7"/>
  <c r="L67" i="7"/>
  <c r="K67" i="7"/>
  <c r="N66" i="7"/>
  <c r="M66" i="7"/>
  <c r="L66" i="7"/>
  <c r="K66" i="7"/>
  <c r="N65" i="7"/>
  <c r="M65" i="7"/>
  <c r="L65" i="7"/>
  <c r="K65" i="7"/>
  <c r="N64" i="7"/>
  <c r="M64" i="7"/>
  <c r="L64" i="7"/>
  <c r="K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K55" i="7"/>
  <c r="N54" i="7"/>
  <c r="M54" i="7"/>
  <c r="L54" i="7"/>
  <c r="K54" i="7"/>
  <c r="N53" i="7"/>
  <c r="M53" i="7"/>
  <c r="L53" i="7"/>
  <c r="K53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L49" i="7"/>
  <c r="K49" i="7"/>
  <c r="N48" i="7"/>
  <c r="M48" i="7"/>
  <c r="L48" i="7"/>
  <c r="K48" i="7"/>
  <c r="N47" i="7"/>
  <c r="M47" i="7"/>
  <c r="L47" i="7"/>
  <c r="K47" i="7"/>
  <c r="N46" i="7"/>
  <c r="M46" i="7"/>
  <c r="L46" i="7"/>
  <c r="K46" i="7"/>
  <c r="N45" i="7"/>
  <c r="M45" i="7"/>
  <c r="L45" i="7"/>
  <c r="K45" i="7"/>
  <c r="N44" i="7"/>
  <c r="M44" i="7"/>
  <c r="L44" i="7"/>
  <c r="K44" i="7"/>
  <c r="N43" i="7"/>
  <c r="M43" i="7"/>
  <c r="L43" i="7"/>
  <c r="K43" i="7"/>
  <c r="N42" i="7"/>
  <c r="M42" i="7"/>
  <c r="L42" i="7"/>
  <c r="K42" i="7"/>
  <c r="N41" i="7"/>
  <c r="M41" i="7"/>
  <c r="L41" i="7"/>
  <c r="N40" i="7"/>
  <c r="M40" i="7"/>
  <c r="L40" i="7"/>
  <c r="K40" i="7"/>
  <c r="N39" i="7"/>
  <c r="M39" i="7"/>
  <c r="L39" i="7"/>
  <c r="N38" i="7"/>
  <c r="M38" i="7"/>
  <c r="L38" i="7"/>
  <c r="K38" i="7"/>
  <c r="N37" i="7"/>
  <c r="M37" i="7"/>
  <c r="L37" i="7"/>
  <c r="K37" i="7"/>
  <c r="N36" i="7"/>
  <c r="M36" i="7"/>
  <c r="L36" i="7"/>
  <c r="K36" i="7"/>
  <c r="N35" i="7"/>
  <c r="M35" i="7"/>
  <c r="L35" i="7"/>
  <c r="K35" i="7"/>
  <c r="N34" i="7"/>
  <c r="M34" i="7"/>
  <c r="L34" i="7"/>
  <c r="K34" i="7"/>
  <c r="N33" i="7"/>
  <c r="M33" i="7"/>
  <c r="L33" i="7"/>
  <c r="K33" i="7"/>
  <c r="N32" i="7"/>
  <c r="M32" i="7"/>
  <c r="L32" i="7"/>
  <c r="K32" i="7"/>
  <c r="N31" i="7"/>
  <c r="M31" i="7"/>
  <c r="L31" i="7"/>
  <c r="K31" i="7"/>
  <c r="N30" i="7"/>
  <c r="M30" i="7"/>
  <c r="L30" i="7"/>
  <c r="K30" i="7"/>
  <c r="N29" i="7"/>
  <c r="M29" i="7"/>
  <c r="L29" i="7"/>
  <c r="K29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L24" i="7"/>
  <c r="K24" i="7"/>
  <c r="N23" i="7"/>
  <c r="M23" i="7"/>
  <c r="L23" i="7"/>
  <c r="K23" i="7"/>
  <c r="N22" i="7"/>
  <c r="M22" i="7"/>
  <c r="L22" i="7"/>
  <c r="K22" i="7"/>
  <c r="N21" i="7"/>
  <c r="M21" i="7"/>
  <c r="L21" i="7"/>
  <c r="K21" i="7"/>
  <c r="N20" i="7"/>
  <c r="M20" i="7"/>
  <c r="L20" i="7"/>
  <c r="K20" i="7"/>
  <c r="N19" i="7"/>
  <c r="M19" i="7"/>
  <c r="L19" i="7"/>
  <c r="K19" i="7"/>
  <c r="N18" i="7"/>
  <c r="M18" i="7"/>
  <c r="L18" i="7"/>
  <c r="K18" i="7"/>
  <c r="N17" i="7"/>
  <c r="M17" i="7"/>
  <c r="L17" i="7"/>
  <c r="K17" i="7"/>
  <c r="N16" i="7"/>
  <c r="M16" i="7"/>
  <c r="L16" i="7"/>
  <c r="K16" i="7"/>
  <c r="N15" i="7"/>
  <c r="M15" i="7"/>
  <c r="L15" i="7"/>
  <c r="K15" i="7"/>
  <c r="N14" i="7"/>
  <c r="M14" i="7"/>
  <c r="L14" i="7"/>
  <c r="K14" i="7"/>
  <c r="K41" i="7" l="1"/>
  <c r="AM71" i="3" l="1"/>
  <c r="AM70" i="3"/>
  <c r="AM69" i="3"/>
  <c r="AM68" i="3"/>
  <c r="AM67" i="3"/>
  <c r="AM66" i="3"/>
  <c r="AM64" i="3"/>
  <c r="AM63" i="3"/>
  <c r="AM62" i="3"/>
  <c r="AM61" i="3"/>
  <c r="AM59" i="3"/>
  <c r="AM58" i="3"/>
  <c r="AM55" i="3"/>
  <c r="AM52" i="3"/>
  <c r="AM50" i="3"/>
  <c r="AM45" i="3"/>
  <c r="AM32" i="3"/>
  <c r="D78" i="7"/>
  <c r="C78" i="7"/>
  <c r="D78" i="6"/>
  <c r="BR78" i="5"/>
  <c r="BQ78" i="5"/>
  <c r="BB78" i="5"/>
  <c r="BA78" i="5"/>
  <c r="AL78" i="5"/>
  <c r="AK78" i="5"/>
  <c r="O75" i="8" s="1"/>
  <c r="V78" i="5"/>
  <c r="U78" i="5"/>
  <c r="E78" i="5"/>
  <c r="D78" i="5"/>
  <c r="E78" i="4"/>
  <c r="D78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AN71" i="3"/>
  <c r="AN70" i="3"/>
  <c r="AN69" i="3"/>
  <c r="AN68" i="3"/>
  <c r="AN67" i="3"/>
  <c r="AN66" i="3"/>
  <c r="AN64" i="3"/>
  <c r="AN63" i="3"/>
  <c r="AN62" i="3"/>
  <c r="AN61" i="3"/>
  <c r="AN59" i="3"/>
  <c r="AN58" i="3"/>
  <c r="AN55" i="3"/>
  <c r="AN52" i="3"/>
  <c r="AN50" i="3"/>
  <c r="AN45" i="3"/>
  <c r="AN32" i="3"/>
  <c r="L78" i="7"/>
  <c r="K78" i="7"/>
  <c r="H78" i="6"/>
  <c r="BV78" i="5"/>
  <c r="BU78" i="5"/>
  <c r="BF78" i="5"/>
  <c r="BE78" i="5"/>
  <c r="AP78" i="5"/>
  <c r="AO78" i="5"/>
  <c r="P75" i="8" s="1"/>
  <c r="Q75" i="8" s="1"/>
  <c r="Z78" i="5"/>
  <c r="Y78" i="5"/>
  <c r="J78" i="5"/>
  <c r="I78" i="5"/>
  <c r="H78" i="5"/>
  <c r="I78" i="4"/>
  <c r="H78" i="4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H71" i="6"/>
  <c r="G71" i="6"/>
  <c r="G58" i="6"/>
  <c r="G46" i="6"/>
  <c r="G21" i="6"/>
  <c r="CL70" i="5"/>
  <c r="CK70" i="5"/>
  <c r="CL69" i="5"/>
  <c r="CK69" i="5"/>
  <c r="CL68" i="5"/>
  <c r="CK68" i="5"/>
  <c r="CL67" i="5"/>
  <c r="CK67" i="5"/>
  <c r="CL66" i="5"/>
  <c r="CK66" i="5"/>
  <c r="CL65" i="5"/>
  <c r="CK65" i="5"/>
  <c r="CK63" i="5"/>
  <c r="CL62" i="5"/>
  <c r="CK62" i="5"/>
  <c r="CL61" i="5"/>
  <c r="CK61" i="5"/>
  <c r="CL59" i="5"/>
  <c r="CK59" i="5"/>
  <c r="CL58" i="5"/>
  <c r="CK58" i="5"/>
  <c r="CL55" i="5"/>
  <c r="CK55" i="5"/>
  <c r="CL54" i="5"/>
  <c r="CK54" i="5"/>
  <c r="CL53" i="5"/>
  <c r="CK53" i="5"/>
  <c r="CK52" i="5"/>
  <c r="CL51" i="5"/>
  <c r="CK51" i="5"/>
  <c r="CL50" i="5"/>
  <c r="CK50" i="5"/>
  <c r="CK49" i="5"/>
  <c r="CK48" i="5"/>
  <c r="CK47" i="5"/>
  <c r="CL45" i="5"/>
  <c r="CK45" i="5"/>
  <c r="CL44" i="5"/>
  <c r="CK44" i="5"/>
  <c r="CK42" i="5"/>
  <c r="CL41" i="5"/>
  <c r="CK41" i="5"/>
  <c r="CK40" i="5"/>
  <c r="CK38" i="5"/>
  <c r="CK36" i="5"/>
  <c r="CK35" i="5"/>
  <c r="CL34" i="5"/>
  <c r="CK34" i="5"/>
  <c r="CK33" i="5"/>
  <c r="CL32" i="5"/>
  <c r="CK32" i="5"/>
  <c r="CL30" i="5"/>
  <c r="CK30" i="5"/>
  <c r="CL27" i="5"/>
  <c r="CK27" i="5"/>
  <c r="CK26" i="5"/>
  <c r="CL23" i="5"/>
  <c r="CK23" i="5"/>
  <c r="CL20" i="5"/>
  <c r="CK20" i="5"/>
  <c r="CK18" i="5"/>
  <c r="CL17" i="5"/>
  <c r="CK17" i="5"/>
  <c r="CL16" i="5"/>
  <c r="CK16" i="5"/>
  <c r="BU73" i="5"/>
  <c r="BU70" i="5"/>
  <c r="BU69" i="5"/>
  <c r="BU68" i="5"/>
  <c r="BU67" i="5"/>
  <c r="BV66" i="5"/>
  <c r="BU66" i="5"/>
  <c r="BU65" i="5"/>
  <c r="BV62" i="5"/>
  <c r="BU62" i="5"/>
  <c r="BU59" i="5"/>
  <c r="BU58" i="5"/>
  <c r="BU57" i="5"/>
  <c r="BU56" i="5"/>
  <c r="BU55" i="5"/>
  <c r="BU54" i="5"/>
  <c r="BU25" i="5"/>
  <c r="BU23" i="5"/>
  <c r="BU14" i="5"/>
  <c r="BE70" i="5"/>
  <c r="BE69" i="5"/>
  <c r="BE68" i="5"/>
  <c r="BE67" i="5"/>
  <c r="BF66" i="5"/>
  <c r="BE66" i="5"/>
  <c r="BE65" i="5"/>
  <c r="BE59" i="5"/>
  <c r="BE58" i="5"/>
  <c r="BE57" i="5"/>
  <c r="BE55" i="5"/>
  <c r="BE54" i="5"/>
  <c r="BE23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O56" i="5"/>
  <c r="AP55" i="5"/>
  <c r="AO55" i="5"/>
  <c r="AP54" i="5"/>
  <c r="AO54" i="5"/>
  <c r="AP53" i="5"/>
  <c r="AO53" i="5"/>
  <c r="AP52" i="5"/>
  <c r="AO52" i="5"/>
  <c r="AP51" i="5"/>
  <c r="AO51" i="5"/>
  <c r="AP50" i="5"/>
  <c r="AO50" i="5"/>
  <c r="AP48" i="5"/>
  <c r="AO48" i="5"/>
  <c r="AO46" i="5"/>
  <c r="AP45" i="5"/>
  <c r="AO45" i="5"/>
  <c r="AO44" i="5"/>
  <c r="AO42" i="5"/>
  <c r="AO39" i="5"/>
  <c r="AO34" i="5"/>
  <c r="AO33" i="5"/>
  <c r="AP32" i="5"/>
  <c r="AO32" i="5"/>
  <c r="AO31" i="5"/>
  <c r="AP30" i="5"/>
  <c r="AO30" i="5"/>
  <c r="AO29" i="5"/>
  <c r="AO28" i="5"/>
  <c r="AP27" i="5"/>
  <c r="AO27" i="5"/>
  <c r="AO26" i="5"/>
  <c r="AO25" i="5"/>
  <c r="AO24" i="5"/>
  <c r="AP23" i="5"/>
  <c r="AO23" i="5"/>
  <c r="AO22" i="5"/>
  <c r="AO21" i="5"/>
  <c r="AO20" i="5"/>
  <c r="AP17" i="5"/>
  <c r="AO17" i="5"/>
  <c r="AP16" i="5"/>
  <c r="AO16" i="5"/>
  <c r="AP15" i="5"/>
  <c r="AO15" i="5"/>
  <c r="AP14" i="5"/>
  <c r="AO14" i="5"/>
  <c r="Y70" i="5"/>
  <c r="Y69" i="5"/>
  <c r="Y68" i="5"/>
  <c r="Y67" i="5"/>
  <c r="Z66" i="5"/>
  <c r="Y66" i="5"/>
  <c r="Y65" i="5"/>
  <c r="Y64" i="5"/>
  <c r="Y63" i="5"/>
  <c r="Z62" i="5"/>
  <c r="Y62" i="5"/>
  <c r="Z61" i="5"/>
  <c r="Y61" i="5"/>
  <c r="Y59" i="5"/>
  <c r="Y58" i="5"/>
  <c r="Y57" i="5"/>
  <c r="Z56" i="5"/>
  <c r="Y56" i="5"/>
  <c r="Y55" i="5"/>
  <c r="Y54" i="5"/>
  <c r="Y53" i="5"/>
  <c r="Y52" i="5"/>
  <c r="Y51" i="5"/>
  <c r="Y50" i="5"/>
  <c r="Z49" i="5"/>
  <c r="Y49" i="5"/>
  <c r="Y48" i="5"/>
  <c r="Z47" i="5"/>
  <c r="Y47" i="5"/>
  <c r="Y46" i="5"/>
  <c r="Y45" i="5"/>
  <c r="Z44" i="5"/>
  <c r="Y44" i="5"/>
  <c r="Z43" i="5"/>
  <c r="Y43" i="5"/>
  <c r="Z42" i="5"/>
  <c r="Y42" i="5"/>
  <c r="Z41" i="5"/>
  <c r="Y41" i="5"/>
  <c r="Z40" i="5"/>
  <c r="Y40" i="5"/>
  <c r="Z38" i="5"/>
  <c r="Y38" i="5"/>
  <c r="Z37" i="5"/>
  <c r="Y37" i="5"/>
  <c r="Z36" i="5"/>
  <c r="Y36" i="5"/>
  <c r="Z35" i="5"/>
  <c r="Y35" i="5"/>
  <c r="Z34" i="5"/>
  <c r="Y34" i="5"/>
  <c r="Z33" i="5"/>
  <c r="Y33" i="5"/>
  <c r="Z31" i="5"/>
  <c r="Y31" i="5"/>
  <c r="Z29" i="5"/>
  <c r="Y29" i="5"/>
  <c r="Z28" i="5"/>
  <c r="Y28" i="5"/>
  <c r="Z26" i="5"/>
  <c r="Y26" i="5"/>
  <c r="Z25" i="5"/>
  <c r="Y25" i="5"/>
  <c r="Z24" i="5"/>
  <c r="Y24" i="5"/>
  <c r="Y23" i="5"/>
  <c r="Z22" i="5"/>
  <c r="Y22" i="5"/>
  <c r="Z21" i="5"/>
  <c r="Y21" i="5"/>
  <c r="Z20" i="5"/>
  <c r="Y20" i="5"/>
  <c r="Y16" i="5"/>
  <c r="Z14" i="5"/>
  <c r="Y14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H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AR2" i="3" l="1"/>
  <c r="AR3" i="3"/>
  <c r="AR1" i="3"/>
  <c r="BN7" i="5" l="1"/>
  <c r="AN82" i="3" l="1"/>
  <c r="AO70" i="3"/>
  <c r="AO67" i="3"/>
  <c r="AO64" i="3"/>
  <c r="AO61" i="3"/>
  <c r="AO59" i="3"/>
  <c r="AO58" i="3"/>
  <c r="AO45" i="3"/>
  <c r="AO62" i="3" l="1"/>
  <c r="AO68" i="3"/>
  <c r="AO71" i="3"/>
  <c r="AO52" i="3"/>
  <c r="AO55" i="3"/>
  <c r="AO69" i="3"/>
  <c r="AO32" i="3"/>
  <c r="AO50" i="3"/>
  <c r="AO63" i="3"/>
  <c r="AO66" i="3"/>
  <c r="Q41" i="7" l="1"/>
  <c r="R31" i="7"/>
  <c r="K71" i="4"/>
  <c r="V74" i="7"/>
  <c r="U74" i="7"/>
  <c r="Z74" i="7"/>
  <c r="Y74" i="7"/>
  <c r="Q44" i="7" l="1"/>
  <c r="R39" i="7"/>
  <c r="R43" i="7"/>
  <c r="R27" i="7"/>
  <c r="Q33" i="7"/>
  <c r="Q36" i="7"/>
  <c r="R51" i="7"/>
  <c r="R55" i="7"/>
  <c r="R23" i="7"/>
  <c r="R71" i="7"/>
  <c r="Q49" i="7"/>
  <c r="R19" i="7"/>
  <c r="R35" i="7"/>
  <c r="R47" i="7"/>
  <c r="Q17" i="7"/>
  <c r="Q20" i="7"/>
  <c r="Q52" i="7"/>
  <c r="Q60" i="7"/>
  <c r="Q68" i="7"/>
  <c r="R14" i="7"/>
  <c r="R30" i="7"/>
  <c r="R38" i="7"/>
  <c r="R62" i="7"/>
  <c r="R70" i="7"/>
  <c r="Q34" i="7"/>
  <c r="Q61" i="7"/>
  <c r="Q21" i="7"/>
  <c r="Q37" i="7"/>
  <c r="Q53" i="7"/>
  <c r="R17" i="7"/>
  <c r="R33" i="7"/>
  <c r="R41" i="7"/>
  <c r="R49" i="7"/>
  <c r="R18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39" i="7"/>
  <c r="Q47" i="7"/>
  <c r="Q55" i="7"/>
  <c r="Q71" i="7"/>
  <c r="Q38" i="7"/>
  <c r="R20" i="7"/>
  <c r="R36" i="7"/>
  <c r="R44" i="7"/>
  <c r="R52" i="7"/>
  <c r="R60" i="7"/>
  <c r="R68" i="7"/>
  <c r="Q14" i="7"/>
  <c r="Q30" i="7"/>
  <c r="Q62" i="7"/>
  <c r="Q70" i="7"/>
  <c r="Q16" i="7"/>
  <c r="Q24" i="7"/>
  <c r="Q32" i="7"/>
  <c r="Q40" i="7"/>
  <c r="Q48" i="7"/>
  <c r="Q56" i="7"/>
  <c r="R21" i="7"/>
  <c r="R37" i="7"/>
  <c r="R53" i="7"/>
  <c r="R61" i="7"/>
  <c r="Q26" i="7"/>
  <c r="Q42" i="7"/>
  <c r="Q66" i="7"/>
  <c r="Q18" i="7"/>
  <c r="Q50" i="7"/>
  <c r="Q19" i="7"/>
  <c r="Q27" i="7"/>
  <c r="Q35" i="7"/>
  <c r="Q43" i="7"/>
  <c r="Q51" i="7"/>
  <c r="O71" i="7" l="1"/>
  <c r="K24" i="4"/>
  <c r="AR57" i="5" l="1"/>
  <c r="AQ57" i="5"/>
  <c r="AB4" i="7" l="1"/>
  <c r="B31" i="6" l="1"/>
  <c r="Q77" i="8" l="1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R71" i="8"/>
  <c r="R13" i="8"/>
  <c r="Q71" i="8" l="1"/>
  <c r="K72" i="3"/>
  <c r="K77" i="3"/>
  <c r="K78" i="3"/>
  <c r="R72" i="8"/>
  <c r="K73" i="3"/>
  <c r="K80" i="3"/>
  <c r="AQ80" i="5"/>
  <c r="AR80" i="5"/>
  <c r="AQ78" i="5"/>
  <c r="AR78" i="5"/>
  <c r="AR73" i="5" l="1"/>
  <c r="AQ73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AQ28" i="5"/>
  <c r="O27" i="8"/>
  <c r="Q27" i="8" s="1"/>
  <c r="AQ52" i="5"/>
  <c r="O51" i="8"/>
  <c r="Q51" i="8" s="1"/>
  <c r="AQ55" i="5"/>
  <c r="O54" i="8"/>
  <c r="Q54" i="8" s="1"/>
  <c r="AQ58" i="5"/>
  <c r="O57" i="8"/>
  <c r="Q57" i="8" s="1"/>
  <c r="AQ61" i="5"/>
  <c r="O60" i="8"/>
  <c r="Q60" i="8" s="1"/>
  <c r="AQ64" i="5"/>
  <c r="O63" i="8"/>
  <c r="Q63" i="8" s="1"/>
  <c r="AQ67" i="5"/>
  <c r="O66" i="8"/>
  <c r="Q66" i="8" s="1"/>
  <c r="AQ70" i="5"/>
  <c r="O69" i="8"/>
  <c r="Q69" i="8" s="1"/>
  <c r="AR52" i="5"/>
  <c r="I52" i="3"/>
  <c r="K52" i="3" s="1"/>
  <c r="AR55" i="5"/>
  <c r="I55" i="3"/>
  <c r="K55" i="3" s="1"/>
  <c r="AR58" i="5"/>
  <c r="I58" i="3"/>
  <c r="K58" i="3" s="1"/>
  <c r="AR61" i="5"/>
  <c r="I61" i="3"/>
  <c r="K61" i="3" s="1"/>
  <c r="AR64" i="5"/>
  <c r="I64" i="3"/>
  <c r="K64" i="3" s="1"/>
  <c r="AR67" i="5"/>
  <c r="I67" i="3"/>
  <c r="K67" i="3" s="1"/>
  <c r="AR70" i="5"/>
  <c r="I70" i="3"/>
  <c r="K70" i="3" s="1"/>
  <c r="AQ14" i="5"/>
  <c r="O13" i="8"/>
  <c r="AQ17" i="5"/>
  <c r="O16" i="8"/>
  <c r="Q16" i="8" s="1"/>
  <c r="AQ23" i="5"/>
  <c r="O22" i="8"/>
  <c r="Q22" i="8" s="1"/>
  <c r="AQ26" i="5"/>
  <c r="O25" i="8"/>
  <c r="Q25" i="8" s="1"/>
  <c r="AQ29" i="5"/>
  <c r="O28" i="8"/>
  <c r="Q28" i="8" s="1"/>
  <c r="AQ32" i="5"/>
  <c r="O31" i="8"/>
  <c r="Q31" i="8" s="1"/>
  <c r="AQ50" i="5"/>
  <c r="O49" i="8"/>
  <c r="Q49" i="8" s="1"/>
  <c r="AQ53" i="5"/>
  <c r="O52" i="8"/>
  <c r="Q52" i="8" s="1"/>
  <c r="AQ59" i="5"/>
  <c r="O58" i="8"/>
  <c r="Q58" i="8" s="1"/>
  <c r="AQ62" i="5"/>
  <c r="O61" i="8"/>
  <c r="Q61" i="8" s="1"/>
  <c r="AQ65" i="5"/>
  <c r="O64" i="8"/>
  <c r="Q64" i="8" s="1"/>
  <c r="AQ68" i="5"/>
  <c r="O67" i="8"/>
  <c r="Q67" i="8" s="1"/>
  <c r="O70" i="8"/>
  <c r="Q70" i="8" s="1"/>
  <c r="AQ16" i="5"/>
  <c r="O15" i="8"/>
  <c r="Q15" i="8" s="1"/>
  <c r="AR17" i="5"/>
  <c r="I17" i="3"/>
  <c r="K17" i="3" s="1"/>
  <c r="AR23" i="5"/>
  <c r="I23" i="3"/>
  <c r="K23" i="3" s="1"/>
  <c r="AR32" i="5"/>
  <c r="I32" i="3"/>
  <c r="K32" i="3" s="1"/>
  <c r="AR50" i="5"/>
  <c r="I50" i="3"/>
  <c r="K50" i="3" s="1"/>
  <c r="AR53" i="5"/>
  <c r="I53" i="3"/>
  <c r="K53" i="3" s="1"/>
  <c r="AR59" i="5"/>
  <c r="I59" i="3"/>
  <c r="K59" i="3" s="1"/>
  <c r="AR62" i="5"/>
  <c r="I62" i="3"/>
  <c r="K62" i="3" s="1"/>
  <c r="AR65" i="5"/>
  <c r="I65" i="3"/>
  <c r="K65" i="3" s="1"/>
  <c r="AR68" i="5"/>
  <c r="I68" i="3"/>
  <c r="K68" i="3" s="1"/>
  <c r="I71" i="3"/>
  <c r="K71" i="3" s="1"/>
  <c r="AR16" i="5"/>
  <c r="I16" i="3"/>
  <c r="K16" i="3" s="1"/>
  <c r="AR14" i="5"/>
  <c r="I14" i="3"/>
  <c r="AQ15" i="5"/>
  <c r="O14" i="8"/>
  <c r="Q14" i="8" s="1"/>
  <c r="O23" i="8"/>
  <c r="AQ27" i="5"/>
  <c r="O26" i="8"/>
  <c r="Q26" i="8" s="1"/>
  <c r="AQ30" i="5"/>
  <c r="O29" i="8"/>
  <c r="Q29" i="8" s="1"/>
  <c r="AQ45" i="5"/>
  <c r="O44" i="8"/>
  <c r="Q44" i="8" s="1"/>
  <c r="AQ48" i="5"/>
  <c r="O47" i="8"/>
  <c r="Q47" i="8" s="1"/>
  <c r="AQ51" i="5"/>
  <c r="O50" i="8"/>
  <c r="Q50" i="8" s="1"/>
  <c r="AQ54" i="5"/>
  <c r="O53" i="8"/>
  <c r="Q53" i="8" s="1"/>
  <c r="AQ60" i="5"/>
  <c r="O59" i="8"/>
  <c r="Q59" i="8" s="1"/>
  <c r="AQ63" i="5"/>
  <c r="O62" i="8"/>
  <c r="Q62" i="8" s="1"/>
  <c r="AQ66" i="5"/>
  <c r="O65" i="8"/>
  <c r="Q65" i="8" s="1"/>
  <c r="AQ69" i="5"/>
  <c r="O68" i="8"/>
  <c r="Q68" i="8" s="1"/>
  <c r="AR15" i="5"/>
  <c r="I15" i="3"/>
  <c r="K15" i="3" s="1"/>
  <c r="AR27" i="5"/>
  <c r="I27" i="3"/>
  <c r="K27" i="3" s="1"/>
  <c r="AR30" i="5"/>
  <c r="I30" i="3"/>
  <c r="K30" i="3" s="1"/>
  <c r="AR45" i="5"/>
  <c r="I45" i="3"/>
  <c r="K45" i="3" s="1"/>
  <c r="AR48" i="5"/>
  <c r="I48" i="3"/>
  <c r="K48" i="3" s="1"/>
  <c r="I51" i="3"/>
  <c r="AR54" i="5"/>
  <c r="I54" i="3"/>
  <c r="K54" i="3" s="1"/>
  <c r="AR60" i="5"/>
  <c r="I60" i="3"/>
  <c r="K60" i="3" s="1"/>
  <c r="AR63" i="5"/>
  <c r="I63" i="3"/>
  <c r="K63" i="3" s="1"/>
  <c r="AR66" i="5"/>
  <c r="I66" i="3"/>
  <c r="K66" i="3" s="1"/>
  <c r="AR69" i="5"/>
  <c r="I69" i="3"/>
  <c r="K69" i="3" s="1"/>
  <c r="AZ74" i="5"/>
  <c r="AY74" i="5"/>
  <c r="AX74" i="5"/>
  <c r="AW74" i="5"/>
  <c r="AV74" i="5"/>
  <c r="AU74" i="5"/>
  <c r="AT74" i="5"/>
  <c r="AS74" i="5"/>
  <c r="AT83" i="5" s="1"/>
  <c r="AQ12" i="5"/>
  <c r="AO12" i="5"/>
  <c r="AM12" i="5"/>
  <c r="AK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BK74" i="5" l="1"/>
  <c r="BL74" i="5"/>
  <c r="G12" i="7" l="1"/>
  <c r="U12" i="6"/>
  <c r="E12" i="6"/>
  <c r="CI12" i="5"/>
  <c r="BS12" i="5"/>
  <c r="BC12" i="5"/>
  <c r="W12" i="5"/>
  <c r="O80" i="7" l="1"/>
  <c r="CB74" i="5" l="1"/>
  <c r="W4" i="3" l="1"/>
  <c r="Z4" i="8"/>
  <c r="CA74" i="5" l="1"/>
  <c r="CT74" i="5" l="1"/>
  <c r="CS74" i="5"/>
  <c r="CR74" i="5"/>
  <c r="CQ74" i="5"/>
  <c r="CF74" i="5"/>
  <c r="CE74" i="5"/>
  <c r="BZ74" i="5"/>
  <c r="BY74" i="5"/>
  <c r="BP74" i="5"/>
  <c r="BO74" i="5"/>
  <c r="BJ74" i="5"/>
  <c r="BI74" i="5"/>
  <c r="AJ74" i="5"/>
  <c r="AI74" i="5"/>
  <c r="AH74" i="5"/>
  <c r="AG74" i="5"/>
  <c r="AD74" i="5"/>
  <c r="AC74" i="5"/>
  <c r="T74" i="5"/>
  <c r="S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AB74" i="7"/>
  <c r="AA74" i="7"/>
  <c r="S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C71" i="8"/>
  <c r="AC68" i="8"/>
  <c r="AC65" i="8"/>
  <c r="W71" i="3"/>
  <c r="W68" i="3"/>
  <c r="W72" i="3"/>
  <c r="W69" i="3"/>
  <c r="W66" i="3"/>
  <c r="BW68" i="5"/>
  <c r="K70" i="8"/>
  <c r="K67" i="8"/>
  <c r="K64" i="8"/>
  <c r="K69" i="8"/>
  <c r="K66" i="8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B64" i="8"/>
  <c r="C73" i="3"/>
  <c r="K70" i="4"/>
  <c r="C70" i="3"/>
  <c r="K67" i="4"/>
  <c r="C67" i="3"/>
  <c r="C71" i="8"/>
  <c r="E71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1" i="6"/>
  <c r="B71" i="3"/>
  <c r="B69" i="8"/>
  <c r="B71" i="7"/>
  <c r="B69" i="7"/>
  <c r="B69" i="6"/>
  <c r="B69" i="3"/>
  <c r="B67" i="8"/>
  <c r="C70" i="8"/>
  <c r="E70" i="8" s="1"/>
  <c r="B73" i="3"/>
  <c r="B68" i="7"/>
  <c r="B68" i="6"/>
  <c r="B68" i="3"/>
  <c r="B66" i="8"/>
  <c r="C71" i="3"/>
  <c r="K68" i="4"/>
  <c r="C68" i="3"/>
  <c r="E72" i="3" l="1"/>
  <c r="E70" i="3"/>
  <c r="E66" i="3"/>
  <c r="E73" i="3"/>
  <c r="E71" i="3"/>
  <c r="E69" i="3"/>
  <c r="E67" i="3"/>
  <c r="E68" i="3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L4" i="3"/>
  <c r="AR4" i="3" s="1"/>
  <c r="AP4" i="8"/>
  <c r="AF4" i="6"/>
  <c r="CT4" i="5"/>
  <c r="BP4" i="5"/>
  <c r="AJ4" i="5"/>
  <c r="T4" i="5"/>
  <c r="O12" i="7"/>
  <c r="K12" i="7"/>
  <c r="C12" i="7"/>
  <c r="Y12" i="6"/>
  <c r="W12" i="6"/>
  <c r="S12" i="6"/>
  <c r="I12" i="6"/>
  <c r="G12" i="6"/>
  <c r="C12" i="6"/>
  <c r="CM12" i="5"/>
  <c r="CK12" i="5"/>
  <c r="CG12" i="5"/>
  <c r="BW12" i="5"/>
  <c r="BU12" i="5"/>
  <c r="BQ12" i="5"/>
  <c r="BG12" i="5"/>
  <c r="BE12" i="5"/>
  <c r="BA12" i="5"/>
  <c r="AA12" i="5"/>
  <c r="K12" i="5"/>
  <c r="Y12" i="5"/>
  <c r="U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P80" i="7"/>
  <c r="AJ30" i="8"/>
  <c r="AI52" i="8"/>
  <c r="AI47" i="8"/>
  <c r="AI46" i="8"/>
  <c r="AI44" i="8"/>
  <c r="AI36" i="8"/>
  <c r="AI22" i="8"/>
  <c r="AI17" i="8"/>
  <c r="AI16" i="8"/>
  <c r="BH80" i="5"/>
  <c r="BG80" i="5"/>
  <c r="AB80" i="5"/>
  <c r="AA80" i="5"/>
  <c r="L80" i="5"/>
  <c r="K80" i="5"/>
  <c r="J80" i="6"/>
  <c r="I80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M58" i="5"/>
  <c r="CM61" i="5"/>
  <c r="AB60" i="8"/>
  <c r="AC60" i="8" s="1"/>
  <c r="CM59" i="5"/>
  <c r="AB58" i="8"/>
  <c r="AC58" i="8" s="1"/>
  <c r="CM54" i="5"/>
  <c r="AB53" i="8"/>
  <c r="AC53" i="8" s="1"/>
  <c r="AB61" i="8"/>
  <c r="AC61" i="8" s="1"/>
  <c r="CM62" i="5"/>
  <c r="CM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M17" i="5"/>
  <c r="CM32" i="5"/>
  <c r="AB31" i="8"/>
  <c r="AC31" i="8" s="1"/>
  <c r="AB22" i="8"/>
  <c r="AC22" i="8" s="1"/>
  <c r="CM23" i="5"/>
  <c r="AB34" i="8"/>
  <c r="AC34" i="8" s="1"/>
  <c r="CM35" i="5"/>
  <c r="AB29" i="8"/>
  <c r="AC29" i="8" s="1"/>
  <c r="CM30" i="5"/>
  <c r="AB32" i="8"/>
  <c r="AC32" i="8" s="1"/>
  <c r="CM33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CN58" i="5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N55" i="5"/>
  <c r="CN62" i="5"/>
  <c r="V62" i="3"/>
  <c r="W62" i="3" s="1"/>
  <c r="CN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N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N54" i="5"/>
  <c r="V32" i="3" l="1"/>
  <c r="W32" i="3" s="1"/>
  <c r="CN32" i="5"/>
  <c r="CN30" i="5"/>
  <c r="V30" i="3"/>
  <c r="W30" i="3" s="1"/>
  <c r="V17" i="3"/>
  <c r="W17" i="3" s="1"/>
  <c r="CN17" i="5"/>
  <c r="V23" i="3"/>
  <c r="W23" i="3" s="1"/>
  <c r="CN23" i="5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M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B37" i="8" l="1"/>
  <c r="AC37" i="8" s="1"/>
  <c r="CM38" i="5"/>
  <c r="AB19" i="8"/>
  <c r="AC19" i="8" s="1"/>
  <c r="CM20" i="5"/>
  <c r="AD15" i="8" l="1"/>
  <c r="AB40" i="8" l="1"/>
  <c r="AC40" i="8" s="1"/>
  <c r="CM41" i="5"/>
  <c r="V50" i="3"/>
  <c r="W50" i="3" s="1"/>
  <c r="CN50" i="5"/>
  <c r="AB35" i="8"/>
  <c r="AC35" i="8" s="1"/>
  <c r="CM36" i="5"/>
  <c r="AB48" i="8"/>
  <c r="AC48" i="8" s="1"/>
  <c r="CM49" i="5"/>
  <c r="V51" i="3"/>
  <c r="W51" i="3" s="1"/>
  <c r="CN51" i="5"/>
  <c r="V44" i="3"/>
  <c r="W44" i="3" s="1"/>
  <c r="CN44" i="5"/>
  <c r="AB50" i="8"/>
  <c r="AC50" i="8" s="1"/>
  <c r="CM51" i="5"/>
  <c r="AB44" i="8"/>
  <c r="AC44" i="8" s="1"/>
  <c r="CM45" i="5"/>
  <c r="V41" i="3"/>
  <c r="W41" i="3" s="1"/>
  <c r="CN41" i="5"/>
  <c r="AB49" i="8"/>
  <c r="AC49" i="8" s="1"/>
  <c r="CM50" i="5"/>
  <c r="AB43" i="8"/>
  <c r="AC43" i="8" s="1"/>
  <c r="CM44" i="5"/>
  <c r="AB39" i="8"/>
  <c r="AC39" i="8" s="1"/>
  <c r="CM40" i="5"/>
  <c r="V45" i="3"/>
  <c r="W45" i="3" s="1"/>
  <c r="CN45" i="5"/>
  <c r="AB41" i="8"/>
  <c r="AC41" i="8" s="1"/>
  <c r="CM42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N74" i="4" l="1"/>
  <c r="E31" i="8"/>
  <c r="CC74" i="5" l="1"/>
  <c r="BN74" i="5" l="1"/>
  <c r="D78" i="3" l="1"/>
  <c r="K78" i="4"/>
  <c r="E78" i="3" l="1"/>
  <c r="T69" i="8" l="1"/>
  <c r="U69" i="8" s="1"/>
  <c r="T64" i="8"/>
  <c r="U64" i="8" s="1"/>
  <c r="BG66" i="5"/>
  <c r="T68" i="8"/>
  <c r="U68" i="8" s="1"/>
  <c r="BG70" i="5"/>
  <c r="T65" i="8"/>
  <c r="U65" i="8" s="1"/>
  <c r="BG67" i="5"/>
  <c r="T67" i="8"/>
  <c r="U67" i="8" s="1"/>
  <c r="BG69" i="5"/>
  <c r="T66" i="8"/>
  <c r="U66" i="8" s="1"/>
  <c r="BG68" i="5"/>
  <c r="T71" i="8"/>
  <c r="U71" i="8" s="1"/>
  <c r="L66" i="8"/>
  <c r="M66" i="8" s="1"/>
  <c r="AA68" i="5"/>
  <c r="L62" i="8"/>
  <c r="M62" i="8" s="1"/>
  <c r="AA63" i="5"/>
  <c r="L69" i="8"/>
  <c r="M69" i="8" s="1"/>
  <c r="AA54" i="5"/>
  <c r="L53" i="8"/>
  <c r="M53" i="8" s="1"/>
  <c r="L68" i="8"/>
  <c r="M68" i="8" s="1"/>
  <c r="AA70" i="5"/>
  <c r="L65" i="8"/>
  <c r="M65" i="8" s="1"/>
  <c r="AA67" i="5"/>
  <c r="L67" i="8"/>
  <c r="M67" i="8" s="1"/>
  <c r="AA69" i="5"/>
  <c r="L70" i="8"/>
  <c r="M70" i="8" s="1"/>
  <c r="BG55" i="5" l="1"/>
  <c r="T54" i="8"/>
  <c r="U54" i="8" s="1"/>
  <c r="BG54" i="5"/>
  <c r="T53" i="8"/>
  <c r="U53" i="8" s="1"/>
  <c r="T22" i="8"/>
  <c r="U22" i="8" s="1"/>
  <c r="BG23" i="5"/>
  <c r="BG58" i="5"/>
  <c r="T57" i="8"/>
  <c r="U57" i="8" s="1"/>
  <c r="BG65" i="5"/>
  <c r="T63" i="8"/>
  <c r="U63" i="8" s="1"/>
  <c r="T58" i="8"/>
  <c r="U58" i="8" s="1"/>
  <c r="BG59" i="5"/>
  <c r="AA58" i="5"/>
  <c r="L57" i="8"/>
  <c r="M57" i="8" s="1"/>
  <c r="L58" i="8"/>
  <c r="M58" i="8" s="1"/>
  <c r="AA59" i="5"/>
  <c r="L63" i="8"/>
  <c r="M63" i="8" s="1"/>
  <c r="AA65" i="5"/>
  <c r="L61" i="8"/>
  <c r="M61" i="8" s="1"/>
  <c r="AA62" i="5"/>
  <c r="AA55" i="5"/>
  <c r="L54" i="8"/>
  <c r="M54" i="8" s="1"/>
  <c r="AA61" i="5"/>
  <c r="L60" i="8"/>
  <c r="M60" i="8" s="1"/>
  <c r="T70" i="8" l="1"/>
  <c r="U70" i="8" s="1"/>
  <c r="X67" i="8" l="1"/>
  <c r="Y67" i="8" s="1"/>
  <c r="BW69" i="5"/>
  <c r="X69" i="8"/>
  <c r="Y69" i="8" s="1"/>
  <c r="X65" i="8"/>
  <c r="Y65" i="8" s="1"/>
  <c r="BW67" i="5"/>
  <c r="X68" i="8"/>
  <c r="Y68" i="8" s="1"/>
  <c r="BW70" i="5"/>
  <c r="X54" i="8" l="1"/>
  <c r="Y54" i="8" s="1"/>
  <c r="BW55" i="5"/>
  <c r="X53" i="8"/>
  <c r="Y53" i="8" s="1"/>
  <c r="BW54" i="5"/>
  <c r="BW23" i="5"/>
  <c r="X22" i="8"/>
  <c r="Y22" i="8" s="1"/>
  <c r="X57" i="8"/>
  <c r="Y57" i="8" s="1"/>
  <c r="BW58" i="5"/>
  <c r="X58" i="8"/>
  <c r="Y58" i="8" s="1"/>
  <c r="BW59" i="5"/>
  <c r="X61" i="8" l="1"/>
  <c r="Y61" i="8" s="1"/>
  <c r="BW62" i="5"/>
  <c r="BW65" i="5"/>
  <c r="X63" i="8"/>
  <c r="Y63" i="8" s="1"/>
  <c r="AD59" i="8" l="1"/>
  <c r="AB62" i="8" l="1"/>
  <c r="AC62" i="8" s="1"/>
  <c r="CM63" i="5"/>
  <c r="CO79" i="5" s="1"/>
  <c r="AD18" i="8" l="1"/>
  <c r="AD72" i="8" s="1"/>
  <c r="CO74" i="5"/>
  <c r="V20" i="3" l="1"/>
  <c r="CN20" i="5"/>
  <c r="W20" i="3" l="1"/>
  <c r="P78" i="3" l="1"/>
  <c r="BH78" i="5"/>
  <c r="S78" i="3"/>
  <c r="T78" i="3" l="1"/>
  <c r="Q78" i="3"/>
  <c r="M78" i="3" l="1"/>
  <c r="AB78" i="5"/>
  <c r="N78" i="3" l="1"/>
  <c r="G78" i="3" l="1"/>
  <c r="F78" i="3" l="1"/>
  <c r="AJ78" i="3" s="1"/>
  <c r="AP78" i="3" s="1"/>
  <c r="L78" i="5"/>
  <c r="H78" i="3" l="1"/>
  <c r="S77" i="3" l="1"/>
  <c r="BX77" i="5"/>
  <c r="AK77" i="3" l="1"/>
  <c r="T77" i="3"/>
  <c r="AL77" i="3" l="1"/>
  <c r="AR77" i="3" s="1"/>
  <c r="AQ77" i="3"/>
  <c r="Y78" i="3"/>
  <c r="J78" i="6"/>
  <c r="Z78" i="3" l="1"/>
  <c r="AB25" i="8" l="1"/>
  <c r="CM26" i="5"/>
  <c r="AC25" i="8" l="1"/>
  <c r="CP74" i="5" l="1"/>
  <c r="U16" i="3" l="1"/>
  <c r="W74" i="7" l="1"/>
  <c r="X74" i="7" l="1"/>
  <c r="AE78" i="3" l="1"/>
  <c r="AK78" i="3" s="1"/>
  <c r="AQ78" i="3" s="1"/>
  <c r="P78" i="7"/>
  <c r="AF78" i="3" l="1"/>
  <c r="AL78" i="3"/>
  <c r="AR78" i="3" s="1"/>
  <c r="V53" i="3" l="1"/>
  <c r="W53" i="3" s="1"/>
  <c r="CN53" i="5"/>
  <c r="AB52" i="8" l="1"/>
  <c r="AC52" i="8" s="1"/>
  <c r="CM53" i="5"/>
  <c r="AB51" i="8" l="1"/>
  <c r="AC51" i="8" s="1"/>
  <c r="CM52" i="5"/>
  <c r="CM34" i="5" l="1"/>
  <c r="AB33" i="8"/>
  <c r="AC33" i="8" l="1"/>
  <c r="CN65" i="5" l="1"/>
  <c r="V65" i="3"/>
  <c r="W65" i="3" s="1"/>
  <c r="Y16" i="6" l="1"/>
  <c r="AJ15" i="8"/>
  <c r="AK15" i="8" l="1"/>
  <c r="AB63" i="8" l="1"/>
  <c r="CM65" i="5"/>
  <c r="AC63" i="8" l="1"/>
  <c r="H70" i="8" l="1"/>
  <c r="I70" i="8" l="1"/>
  <c r="X70" i="8" l="1"/>
  <c r="Y70" i="8" s="1"/>
  <c r="CN34" i="5" l="1"/>
  <c r="V34" i="3"/>
  <c r="W34" i="3" s="1"/>
  <c r="AE73" i="3" l="1"/>
  <c r="AF73" i="3" l="1"/>
  <c r="AN71" i="8"/>
  <c r="AO71" i="8" s="1"/>
  <c r="D75" i="8" l="1"/>
  <c r="V16" i="3" l="1"/>
  <c r="W16" i="3" s="1"/>
  <c r="CN16" i="5"/>
  <c r="AN70" i="8" l="1"/>
  <c r="AO70" i="8" l="1"/>
  <c r="AB15" i="8" l="1"/>
  <c r="CM16" i="5"/>
  <c r="AC15" i="8" l="1"/>
  <c r="AE72" i="3" l="1"/>
  <c r="AF72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E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F74" i="5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AP73" i="3" l="1"/>
  <c r="AP72" i="3"/>
  <c r="AP71" i="3"/>
  <c r="F63" i="3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V27" i="3" l="1"/>
  <c r="W27" i="3" s="1"/>
  <c r="CN27" i="5"/>
  <c r="AB26" i="8" l="1"/>
  <c r="AC26" i="8" s="1"/>
  <c r="CM27" i="5"/>
  <c r="AN69" i="8" l="1"/>
  <c r="AO69" i="8" s="1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B72" i="3" l="1"/>
  <c r="AC72" i="3" s="1"/>
  <c r="Y73" i="3" l="1"/>
  <c r="Z73" i="3" s="1"/>
  <c r="J71" i="6" l="1"/>
  <c r="Y71" i="3"/>
  <c r="Z71" i="3" s="1"/>
  <c r="Y72" i="3"/>
  <c r="Z72" i="3" s="1"/>
  <c r="L71" i="8" l="1"/>
  <c r="M71" i="8" s="1"/>
  <c r="AA16" i="5"/>
  <c r="L51" i="8" l="1"/>
  <c r="M51" i="8" s="1"/>
  <c r="AA52" i="5"/>
  <c r="L44" i="8"/>
  <c r="M44" i="8" s="1"/>
  <c r="AA45" i="5"/>
  <c r="AA51" i="5"/>
  <c r="L50" i="8"/>
  <c r="M50" i="8" s="1"/>
  <c r="L22" i="8"/>
  <c r="M22" i="8" s="1"/>
  <c r="AA23" i="5"/>
  <c r="AA50" i="5"/>
  <c r="L49" i="8"/>
  <c r="M49" i="8" s="1"/>
  <c r="L47" i="8"/>
  <c r="M47" i="8" s="1"/>
  <c r="AA48" i="5"/>
  <c r="L15" i="8"/>
  <c r="M15" i="8" l="1"/>
  <c r="X71" i="8" l="1"/>
  <c r="Y71" i="8" s="1"/>
  <c r="BW78" i="5" l="1"/>
  <c r="X75" i="8"/>
  <c r="Y75" i="8" l="1"/>
  <c r="AE71" i="3" l="1"/>
  <c r="AF71" i="3" s="1"/>
  <c r="P71" i="7"/>
  <c r="P72" i="3"/>
  <c r="Q72" i="3" s="1"/>
  <c r="P73" i="3"/>
  <c r="Q73" i="3" s="1"/>
  <c r="P71" i="3"/>
  <c r="Q71" i="3" s="1"/>
  <c r="BH66" i="5"/>
  <c r="P66" i="3"/>
  <c r="Q66" i="3" s="1"/>
  <c r="S72" i="3" l="1"/>
  <c r="T72" i="3" s="1"/>
  <c r="S71" i="3"/>
  <c r="T71" i="3" s="1"/>
  <c r="S73" i="3"/>
  <c r="T73" i="3" s="1"/>
  <c r="AB61" i="5" l="1"/>
  <c r="M61" i="3"/>
  <c r="N61" i="3" s="1"/>
  <c r="M71" i="3" l="1"/>
  <c r="N71" i="3" s="1"/>
  <c r="AB62" i="5"/>
  <c r="M62" i="3"/>
  <c r="N62" i="3" s="1"/>
  <c r="M72" i="3"/>
  <c r="N72" i="3" s="1"/>
  <c r="M73" i="3"/>
  <c r="N73" i="3" s="1"/>
  <c r="G72" i="3" l="1"/>
  <c r="AK72" i="3" s="1"/>
  <c r="G71" i="3"/>
  <c r="AK71" i="3" s="1"/>
  <c r="AQ71" i="3" s="1"/>
  <c r="G73" i="3"/>
  <c r="AK73" i="3" s="1"/>
  <c r="AQ73" i="3" l="1"/>
  <c r="AQ72" i="3"/>
  <c r="H73" i="3"/>
  <c r="AL73" i="3"/>
  <c r="AL71" i="3"/>
  <c r="H71" i="3"/>
  <c r="H72" i="3"/>
  <c r="AL72" i="3"/>
  <c r="H75" i="8" l="1"/>
  <c r="K78" i="5"/>
  <c r="I75" i="8" l="1"/>
  <c r="AA78" i="5"/>
  <c r="L75" i="8"/>
  <c r="M75" i="8" l="1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26" i="8"/>
  <c r="I26" i="8" s="1"/>
  <c r="K27" i="5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L52" i="8" l="1"/>
  <c r="AA53" i="5"/>
  <c r="M52" i="8" l="1"/>
  <c r="AA47" i="8" l="1"/>
  <c r="W13" i="8" l="1"/>
  <c r="W55" i="8" l="1"/>
  <c r="W24" i="8"/>
  <c r="K55" i="8" l="1"/>
  <c r="K24" i="8"/>
  <c r="K13" i="8"/>
  <c r="L14" i="3" l="1"/>
  <c r="L25" i="3" l="1"/>
  <c r="L56" i="3"/>
  <c r="AD17" i="3" l="1"/>
  <c r="AM16" i="8" l="1"/>
  <c r="AM24" i="8" l="1"/>
  <c r="AD25" i="3" l="1"/>
  <c r="AM75" i="8" l="1"/>
  <c r="X64" i="8" l="1"/>
  <c r="Y64" i="8" s="1"/>
  <c r="BW66" i="5"/>
  <c r="L64" i="8" l="1"/>
  <c r="M64" i="8" s="1"/>
  <c r="AA66" i="5"/>
  <c r="AB66" i="5" l="1"/>
  <c r="M66" i="3"/>
  <c r="N66" i="3" l="1"/>
  <c r="M74" i="6" l="1"/>
  <c r="X24" i="8" l="1"/>
  <c r="Y24" i="8" s="1"/>
  <c r="BW25" i="5"/>
  <c r="AF45" i="8" l="1"/>
  <c r="AE61" i="3" l="1"/>
  <c r="AF61" i="3" s="1"/>
  <c r="P61" i="7"/>
  <c r="AE62" i="3" l="1"/>
  <c r="AF62" i="3" s="1"/>
  <c r="P62" i="7"/>
  <c r="O61" i="7" l="1"/>
  <c r="AN60" i="8"/>
  <c r="AO60" i="8" s="1"/>
  <c r="AN15" i="8" l="1"/>
  <c r="AO15" i="8" s="1"/>
  <c r="O16" i="7"/>
  <c r="O62" i="7" l="1"/>
  <c r="AN61" i="8"/>
  <c r="AO61" i="8" s="1"/>
  <c r="AN64" i="8"/>
  <c r="AO64" i="8" s="1"/>
  <c r="O66" i="7"/>
  <c r="AN50" i="8" l="1"/>
  <c r="AO50" i="8" s="1"/>
  <c r="O51" i="7"/>
  <c r="AN31" i="8" l="1"/>
  <c r="AO31" i="8" s="1"/>
  <c r="O32" i="7"/>
  <c r="AN26" i="8"/>
  <c r="AO26" i="8" s="1"/>
  <c r="O27" i="7"/>
  <c r="AN22" i="8"/>
  <c r="AO22" i="8" s="1"/>
  <c r="O23" i="7"/>
  <c r="AN49" i="8"/>
  <c r="AO49" i="8" s="1"/>
  <c r="O50" i="7"/>
  <c r="O30" i="7"/>
  <c r="AN29" i="8"/>
  <c r="AO29" i="8" s="1"/>
  <c r="AN46" i="8" l="1"/>
  <c r="AO46" i="8" s="1"/>
  <c r="O47" i="7"/>
  <c r="AN53" i="8" l="1"/>
  <c r="AO53" i="8" s="1"/>
  <c r="O54" i="7"/>
  <c r="BX62" i="5" l="1"/>
  <c r="S62" i="3"/>
  <c r="S66" i="3"/>
  <c r="T66" i="3" s="1"/>
  <c r="BX66" i="5"/>
  <c r="T62" i="3" l="1"/>
  <c r="O17" i="7" l="1"/>
  <c r="AN16" i="8"/>
  <c r="AO16" i="8" s="1"/>
  <c r="AN45" i="8"/>
  <c r="Q15" i="7" l="1"/>
  <c r="AN14" i="8" l="1"/>
  <c r="O45" i="8" l="1"/>
  <c r="AR71" i="3" l="1"/>
  <c r="BW14" i="5" l="1"/>
  <c r="X13" i="8"/>
  <c r="Y13" i="8" s="1"/>
  <c r="L13" i="8" l="1"/>
  <c r="M13" i="8" s="1"/>
  <c r="AA14" i="5"/>
  <c r="M14" i="3" l="1"/>
  <c r="N14" i="3" s="1"/>
  <c r="AB14" i="5"/>
  <c r="AN62" i="8" l="1"/>
  <c r="AN65" i="8"/>
  <c r="AN54" i="8" l="1"/>
  <c r="AN67" i="8"/>
  <c r="AN44" i="8"/>
  <c r="AN56" i="8"/>
  <c r="AN58" i="8"/>
  <c r="AN63" i="8" l="1"/>
  <c r="AN25" i="8" l="1"/>
  <c r="AN42" i="8" l="1"/>
  <c r="AN41" i="8"/>
  <c r="AN20" i="8"/>
  <c r="AN47" i="8"/>
  <c r="AN33" i="8"/>
  <c r="AN13" i="8"/>
  <c r="AN40" i="8" l="1"/>
  <c r="AN34" i="8"/>
  <c r="AN51" i="8" l="1"/>
  <c r="AN37" i="8"/>
  <c r="AN23" i="8"/>
  <c r="AN39" i="8" l="1"/>
  <c r="AN48" i="8"/>
  <c r="AN36" i="8" l="1"/>
  <c r="AN35" i="8" l="1"/>
  <c r="AN30" i="8"/>
  <c r="AN32" i="8"/>
  <c r="AN57" i="8" l="1"/>
  <c r="AN27" i="8" l="1"/>
  <c r="AN28" i="8"/>
  <c r="AN19" i="8" l="1"/>
  <c r="T74" i="7" l="1"/>
  <c r="AE63" i="3" l="1"/>
  <c r="AE65" i="3" l="1"/>
  <c r="AB17" i="8" l="1"/>
  <c r="J51" i="3" l="1"/>
  <c r="K51" i="3" s="1"/>
  <c r="AR51" i="5"/>
  <c r="AN17" i="8" l="1"/>
  <c r="AB46" i="8" l="1"/>
  <c r="Q25" i="7" l="1"/>
  <c r="O25" i="7" l="1"/>
  <c r="AN24" i="8"/>
  <c r="AO24" i="8" s="1"/>
  <c r="J74" i="7" l="1"/>
  <c r="I74" i="7"/>
  <c r="C65" i="8" l="1"/>
  <c r="E65" i="8" s="1"/>
  <c r="J67" i="4"/>
  <c r="J68" i="4"/>
  <c r="C66" i="8"/>
  <c r="E66" i="8" s="1"/>
  <c r="J66" i="4"/>
  <c r="C64" i="8"/>
  <c r="C69" i="8"/>
  <c r="E69" i="8" s="1"/>
  <c r="J71" i="4"/>
  <c r="J69" i="4"/>
  <c r="C67" i="8"/>
  <c r="E67" i="8" s="1"/>
  <c r="J70" i="4"/>
  <c r="C68" i="8"/>
  <c r="E68" i="8" s="1"/>
  <c r="J64" i="4"/>
  <c r="E64" i="8" l="1"/>
  <c r="AN59" i="8" l="1"/>
  <c r="AA17" i="8" l="1"/>
  <c r="AC17" i="8" s="1"/>
  <c r="CM18" i="5"/>
  <c r="AA46" i="8" l="1"/>
  <c r="AC46" i="8" s="1"/>
  <c r="CM47" i="5"/>
  <c r="K43" i="8" l="1"/>
  <c r="K38" i="8" l="1"/>
  <c r="I46" i="6" l="1"/>
  <c r="AE45" i="8"/>
  <c r="AG45" i="8" s="1"/>
  <c r="AE20" i="8" l="1"/>
  <c r="AE38" i="8"/>
  <c r="K37" i="8" l="1"/>
  <c r="K46" i="8"/>
  <c r="K35" i="8"/>
  <c r="K30" i="8"/>
  <c r="K23" i="8"/>
  <c r="K21" i="8"/>
  <c r="K19" i="8"/>
  <c r="K27" i="8"/>
  <c r="K25" i="8"/>
  <c r="K41" i="8"/>
  <c r="K34" i="8"/>
  <c r="K36" i="8"/>
  <c r="K28" i="8"/>
  <c r="K20" i="8"/>
  <c r="K48" i="8"/>
  <c r="K39" i="8"/>
  <c r="K40" i="8"/>
  <c r="K45" i="8"/>
  <c r="K42" i="8"/>
  <c r="K32" i="8"/>
  <c r="K33" i="8"/>
  <c r="Q67" i="7" l="1"/>
  <c r="Q69" i="7"/>
  <c r="Q45" i="7"/>
  <c r="Q63" i="7"/>
  <c r="Q57" i="7"/>
  <c r="Q59" i="7"/>
  <c r="Q64" i="7"/>
  <c r="AM62" i="8" l="1"/>
  <c r="AO62" i="8" s="1"/>
  <c r="O63" i="7"/>
  <c r="AM65" i="8"/>
  <c r="AO65" i="8" s="1"/>
  <c r="O67" i="7"/>
  <c r="O64" i="7"/>
  <c r="AM54" i="8" l="1"/>
  <c r="AO54" i="8" s="1"/>
  <c r="O55" i="7"/>
  <c r="AM44" i="8"/>
  <c r="AO44" i="8" s="1"/>
  <c r="O45" i="7"/>
  <c r="AM68" i="8"/>
  <c r="AM56" i="8"/>
  <c r="AO56" i="8" s="1"/>
  <c r="O57" i="7"/>
  <c r="AM66" i="8"/>
  <c r="AM67" i="8"/>
  <c r="AO67" i="8" s="1"/>
  <c r="O69" i="7"/>
  <c r="AM58" i="8"/>
  <c r="AO58" i="8" s="1"/>
  <c r="O59" i="7"/>
  <c r="Q65" i="7" l="1"/>
  <c r="AM63" i="8" l="1"/>
  <c r="AO63" i="8" s="1"/>
  <c r="O65" i="7"/>
  <c r="AM25" i="8" l="1"/>
  <c r="AO25" i="8" s="1"/>
  <c r="O26" i="7"/>
  <c r="AM41" i="8" l="1"/>
  <c r="AO41" i="8" s="1"/>
  <c r="O42" i="7"/>
  <c r="AM47" i="8"/>
  <c r="AO47" i="8" s="1"/>
  <c r="O48" i="7"/>
  <c r="AM20" i="8"/>
  <c r="AO20" i="8" s="1"/>
  <c r="O21" i="7"/>
  <c r="AM55" i="8"/>
  <c r="AM33" i="8"/>
  <c r="AO33" i="8" s="1"/>
  <c r="O34" i="7"/>
  <c r="AM43" i="8"/>
  <c r="AM13" i="8"/>
  <c r="O14" i="7"/>
  <c r="AM42" i="8"/>
  <c r="AO42" i="8" s="1"/>
  <c r="O43" i="7"/>
  <c r="AM52" i="8"/>
  <c r="AM17" i="8"/>
  <c r="AO17" i="8" s="1"/>
  <c r="O18" i="7"/>
  <c r="AO13" i="8" l="1"/>
  <c r="AM34" i="8"/>
  <c r="AO34" i="8" s="1"/>
  <c r="O35" i="7"/>
  <c r="AM40" i="8"/>
  <c r="AO40" i="8" s="1"/>
  <c r="O41" i="7"/>
  <c r="AM59" i="8" l="1"/>
  <c r="AO59" i="8" s="1"/>
  <c r="O60" i="7"/>
  <c r="Q46" i="7" l="1"/>
  <c r="AM37" i="8" l="1"/>
  <c r="AO37" i="8" s="1"/>
  <c r="O38" i="7"/>
  <c r="AM51" i="8"/>
  <c r="AO51" i="8" s="1"/>
  <c r="O52" i="7"/>
  <c r="AM38" i="8"/>
  <c r="AM23" i="8"/>
  <c r="AO23" i="8" s="1"/>
  <c r="O24" i="7"/>
  <c r="O46" i="7" l="1"/>
  <c r="AM45" i="8"/>
  <c r="AO45" i="8" s="1"/>
  <c r="AM39" i="8"/>
  <c r="AO39" i="8" s="1"/>
  <c r="O40" i="7"/>
  <c r="AM48" i="8"/>
  <c r="AO48" i="8" s="1"/>
  <c r="O49" i="7"/>
  <c r="AM36" i="8" l="1"/>
  <c r="AO36" i="8" s="1"/>
  <c r="O37" i="7"/>
  <c r="AM35" i="8" l="1"/>
  <c r="AO35" i="8" s="1"/>
  <c r="O36" i="7"/>
  <c r="AM32" i="8"/>
  <c r="AO32" i="8" s="1"/>
  <c r="O33" i="7"/>
  <c r="AM14" i="8"/>
  <c r="O15" i="7"/>
  <c r="AM30" i="8"/>
  <c r="AO30" i="8" s="1"/>
  <c r="O31" i="7"/>
  <c r="AO14" i="8" l="1"/>
  <c r="Q58" i="7" l="1"/>
  <c r="AM57" i="8" l="1"/>
  <c r="AO57" i="8" s="1"/>
  <c r="O58" i="7"/>
  <c r="Q29" i="7" l="1"/>
  <c r="E74" i="7" l="1"/>
  <c r="Q28" i="7"/>
  <c r="AM28" i="8" l="1"/>
  <c r="AO28" i="8" s="1"/>
  <c r="O29" i="7"/>
  <c r="AM27" i="8"/>
  <c r="AO27" i="8" s="1"/>
  <c r="O28" i="7"/>
  <c r="AM18" i="8" l="1"/>
  <c r="AM21" i="8" l="1"/>
  <c r="AM19" i="8" l="1"/>
  <c r="O20" i="7"/>
  <c r="C74" i="7"/>
  <c r="AO19" i="8" l="1"/>
  <c r="AM72" i="8"/>
  <c r="P16" i="7" l="1"/>
  <c r="AE16" i="3"/>
  <c r="P27" i="7"/>
  <c r="AE27" i="3"/>
  <c r="P23" i="7"/>
  <c r="AE23" i="3"/>
  <c r="AE32" i="3"/>
  <c r="P32" i="7"/>
  <c r="AE51" i="3"/>
  <c r="P51" i="7"/>
  <c r="P30" i="7"/>
  <c r="AE30" i="3"/>
  <c r="P47" i="7"/>
  <c r="AE47" i="3"/>
  <c r="P50" i="7"/>
  <c r="AE50" i="3"/>
  <c r="AF50" i="3" l="1"/>
  <c r="AF32" i="3"/>
  <c r="AF47" i="3"/>
  <c r="AF23" i="3"/>
  <c r="AF30" i="3"/>
  <c r="AF27" i="3"/>
  <c r="AF16" i="3"/>
  <c r="AF51" i="3"/>
  <c r="P17" i="7" l="1"/>
  <c r="AE17" i="3"/>
  <c r="AF17" i="3" l="1"/>
  <c r="R25" i="7" l="1"/>
  <c r="AE66" i="3" l="1"/>
  <c r="AE41" i="3" l="1"/>
  <c r="AE25" i="3"/>
  <c r="P25" i="7"/>
  <c r="AE55" i="3" l="1"/>
  <c r="AE68" i="3"/>
  <c r="AF25" i="3"/>
  <c r="AE35" i="3" l="1"/>
  <c r="AE29" i="3" l="1"/>
  <c r="AE38" i="3" l="1"/>
  <c r="AE40" i="3"/>
  <c r="AE26" i="3"/>
  <c r="AE37" i="3" l="1"/>
  <c r="AE43" i="3"/>
  <c r="AE34" i="3"/>
  <c r="AE60" i="3"/>
  <c r="AE42" i="3"/>
  <c r="AE49" i="3"/>
  <c r="AE48" i="3"/>
  <c r="AE52" i="3"/>
  <c r="AE36" i="3"/>
  <c r="AE39" i="3"/>
  <c r="AE45" i="3" l="1"/>
  <c r="AE46" i="3"/>
  <c r="AE69" i="3"/>
  <c r="AE59" i="3"/>
  <c r="AE67" i="3"/>
  <c r="AE18" i="3"/>
  <c r="AE20" i="3"/>
  <c r="AE21" i="3"/>
  <c r="AE24" i="3"/>
  <c r="AE64" i="3"/>
  <c r="AE57" i="3"/>
  <c r="AE58" i="3"/>
  <c r="AE54" i="3"/>
  <c r="AE28" i="3"/>
  <c r="AE19" i="3"/>
  <c r="AE33" i="3" l="1"/>
  <c r="AF20" i="8" l="1"/>
  <c r="I21" i="6"/>
  <c r="AG20" i="8" l="1"/>
  <c r="R22" i="7" l="1"/>
  <c r="Q22" i="7"/>
  <c r="Q74" i="7" s="1"/>
  <c r="M74" i="7"/>
  <c r="AN21" i="8" l="1"/>
  <c r="O22" i="7"/>
  <c r="AO21" i="8" l="1"/>
  <c r="AE22" i="3" l="1"/>
  <c r="AQ46" i="5" l="1"/>
  <c r="P45" i="8"/>
  <c r="Q45" i="8" s="1"/>
  <c r="P23" i="8"/>
  <c r="Q23" i="8" s="1"/>
  <c r="AQ24" i="5"/>
  <c r="BW56" i="5" l="1"/>
  <c r="X55" i="8"/>
  <c r="Y55" i="8" s="1"/>
  <c r="L43" i="8" l="1"/>
  <c r="M43" i="8" s="1"/>
  <c r="AA44" i="5"/>
  <c r="P20" i="8" l="1"/>
  <c r="P21" i="8"/>
  <c r="P19" i="8"/>
  <c r="P24" i="8"/>
  <c r="P30" i="8"/>
  <c r="P32" i="8"/>
  <c r="P33" i="8" l="1"/>
  <c r="P43" i="8"/>
  <c r="P41" i="8"/>
  <c r="P38" i="8"/>
  <c r="P55" i="8"/>
  <c r="L28" i="8" l="1"/>
  <c r="M28" i="8" s="1"/>
  <c r="AA29" i="5"/>
  <c r="L39" i="8"/>
  <c r="M39" i="8" s="1"/>
  <c r="AA40" i="5"/>
  <c r="L27" i="8"/>
  <c r="M27" i="8" s="1"/>
  <c r="AA28" i="5"/>
  <c r="L45" i="8"/>
  <c r="M45" i="8" s="1"/>
  <c r="AA46" i="5"/>
  <c r="L25" i="8"/>
  <c r="M25" i="8" s="1"/>
  <c r="AA26" i="5"/>
  <c r="L32" i="8"/>
  <c r="M32" i="8" s="1"/>
  <c r="AA33" i="5"/>
  <c r="L30" i="8"/>
  <c r="M30" i="8" s="1"/>
  <c r="AA31" i="5"/>
  <c r="AA25" i="5"/>
  <c r="L24" i="8"/>
  <c r="M24" i="8" s="1"/>
  <c r="L40" i="8"/>
  <c r="M40" i="8" s="1"/>
  <c r="AA41" i="5"/>
  <c r="L41" i="8"/>
  <c r="M41" i="8" s="1"/>
  <c r="AA42" i="5"/>
  <c r="L48" i="8"/>
  <c r="M48" i="8" s="1"/>
  <c r="AA49" i="5"/>
  <c r="L35" i="8"/>
  <c r="M35" i="8" s="1"/>
  <c r="AA36" i="5"/>
  <c r="L23" i="8"/>
  <c r="M23" i="8" s="1"/>
  <c r="AA24" i="5"/>
  <c r="AA56" i="5"/>
  <c r="L55" i="8"/>
  <c r="M55" i="8" s="1"/>
  <c r="L46" i="8"/>
  <c r="M46" i="8" s="1"/>
  <c r="AA47" i="5"/>
  <c r="L34" i="8"/>
  <c r="M34" i="8" s="1"/>
  <c r="AA35" i="5"/>
  <c r="L21" i="8"/>
  <c r="M21" i="8" s="1"/>
  <c r="AA22" i="5"/>
  <c r="L42" i="8"/>
  <c r="M42" i="8" s="1"/>
  <c r="AA43" i="5"/>
  <c r="L37" i="8"/>
  <c r="M37" i="8" s="1"/>
  <c r="AA38" i="5"/>
  <c r="L33" i="8"/>
  <c r="M33" i="8" s="1"/>
  <c r="AA34" i="5"/>
  <c r="L36" i="8"/>
  <c r="M36" i="8" s="1"/>
  <c r="AA37" i="5"/>
  <c r="L20" i="8"/>
  <c r="M20" i="8" s="1"/>
  <c r="AA21" i="5"/>
  <c r="L19" i="8"/>
  <c r="M19" i="8" s="1"/>
  <c r="AA20" i="5"/>
  <c r="M22" i="3" l="1"/>
  <c r="M26" i="3"/>
  <c r="M47" i="3"/>
  <c r="M42" i="3"/>
  <c r="M35" i="3"/>
  <c r="M49" i="3"/>
  <c r="M28" i="3"/>
  <c r="M31" i="3"/>
  <c r="M21" i="3"/>
  <c r="M20" i="3"/>
  <c r="M38" i="3" l="1"/>
  <c r="M36" i="3"/>
  <c r="M37" i="3"/>
  <c r="M43" i="3"/>
  <c r="AB25" i="5"/>
  <c r="M25" i="3"/>
  <c r="M44" i="3"/>
  <c r="AB56" i="5"/>
  <c r="M56" i="3"/>
  <c r="N56" i="3" s="1"/>
  <c r="M41" i="3"/>
  <c r="M34" i="3"/>
  <c r="M29" i="3"/>
  <c r="M40" i="3"/>
  <c r="M24" i="3"/>
  <c r="M33" i="3"/>
  <c r="N25" i="3" l="1"/>
  <c r="AN55" i="8" l="1"/>
  <c r="AO55" i="8" s="1"/>
  <c r="O56" i="7"/>
  <c r="AN43" i="8"/>
  <c r="O44" i="7"/>
  <c r="AO43" i="8" l="1"/>
  <c r="AN18" i="8" l="1"/>
  <c r="O19" i="7"/>
  <c r="AO18" i="8" l="1"/>
  <c r="AE56" i="3" l="1"/>
  <c r="AE44" i="3"/>
  <c r="AE31" i="3" l="1"/>
  <c r="AN75" i="8" l="1"/>
  <c r="O78" i="7"/>
  <c r="AO75" i="8" l="1"/>
  <c r="AN66" i="8" l="1"/>
  <c r="O68" i="7"/>
  <c r="AO66" i="8" l="1"/>
  <c r="AN52" i="8" l="1"/>
  <c r="O53" i="7"/>
  <c r="AO52" i="8" l="1"/>
  <c r="AE53" i="3" l="1"/>
  <c r="AB47" i="8" l="1"/>
  <c r="AC47" i="8" s="1"/>
  <c r="CM48" i="5"/>
  <c r="R15" i="7" l="1"/>
  <c r="N74" i="7"/>
  <c r="AE14" i="3" l="1"/>
  <c r="AE15" i="3" l="1"/>
  <c r="N74" i="6" l="1"/>
  <c r="BG78" i="5" l="1"/>
  <c r="R54" i="7" l="1"/>
  <c r="AD66" i="3" l="1"/>
  <c r="P66" i="7"/>
  <c r="AF66" i="3" l="1"/>
  <c r="AD54" i="3" l="1"/>
  <c r="AF54" i="3" s="1"/>
  <c r="P54" i="7"/>
  <c r="L47" i="3" l="1"/>
  <c r="N47" i="3" s="1"/>
  <c r="AB47" i="5"/>
  <c r="L42" i="3"/>
  <c r="N42" i="3" s="1"/>
  <c r="AB42" i="5"/>
  <c r="L26" i="3"/>
  <c r="N26" i="3" s="1"/>
  <c r="AB26" i="5"/>
  <c r="L22" i="3"/>
  <c r="N22" i="3" s="1"/>
  <c r="AB22" i="5"/>
  <c r="L21" i="3"/>
  <c r="N21" i="3" s="1"/>
  <c r="AB21" i="5"/>
  <c r="L20" i="3"/>
  <c r="N20" i="3" s="1"/>
  <c r="AB20" i="5"/>
  <c r="L46" i="3"/>
  <c r="L24" i="3" l="1"/>
  <c r="N24" i="3" s="1"/>
  <c r="AB24" i="5"/>
  <c r="L38" i="3"/>
  <c r="N38" i="3" s="1"/>
  <c r="AB38" i="5"/>
  <c r="L33" i="3"/>
  <c r="N33" i="3" s="1"/>
  <c r="AB33" i="5"/>
  <c r="L35" i="3"/>
  <c r="N35" i="3" s="1"/>
  <c r="AB35" i="5"/>
  <c r="L43" i="3"/>
  <c r="N43" i="3" s="1"/>
  <c r="AB43" i="5"/>
  <c r="L36" i="3"/>
  <c r="N36" i="3" s="1"/>
  <c r="AB36" i="5"/>
  <c r="L39" i="3"/>
  <c r="L31" i="3"/>
  <c r="N31" i="3" s="1"/>
  <c r="AB31" i="5"/>
  <c r="L40" i="3"/>
  <c r="N40" i="3" s="1"/>
  <c r="AB40" i="5"/>
  <c r="L37" i="3"/>
  <c r="N37" i="3" s="1"/>
  <c r="AB37" i="5"/>
  <c r="L41" i="3"/>
  <c r="N41" i="3" s="1"/>
  <c r="AB41" i="5"/>
  <c r="L44" i="3"/>
  <c r="N44" i="3" s="1"/>
  <c r="AB44" i="5"/>
  <c r="L28" i="3"/>
  <c r="N28" i="3" s="1"/>
  <c r="AB28" i="5"/>
  <c r="L49" i="3"/>
  <c r="N49" i="3" s="1"/>
  <c r="AB49" i="5"/>
  <c r="L18" i="3"/>
  <c r="L29" i="3"/>
  <c r="N29" i="3" s="1"/>
  <c r="AB29" i="5"/>
  <c r="L34" i="3"/>
  <c r="N34" i="3" s="1"/>
  <c r="AB34" i="5"/>
  <c r="R45" i="7" l="1"/>
  <c r="R67" i="7"/>
  <c r="R69" i="7"/>
  <c r="R64" i="7"/>
  <c r="R63" i="7"/>
  <c r="R59" i="7"/>
  <c r="R57" i="7"/>
  <c r="AD57" i="3" l="1"/>
  <c r="AF57" i="3" s="1"/>
  <c r="P57" i="7"/>
  <c r="AD68" i="3"/>
  <c r="P68" i="7"/>
  <c r="AD67" i="3"/>
  <c r="P67" i="7"/>
  <c r="AD55" i="3" l="1"/>
  <c r="P55" i="7"/>
  <c r="AF68" i="3"/>
  <c r="AD63" i="3"/>
  <c r="AF63" i="3" s="1"/>
  <c r="P63" i="7"/>
  <c r="AD59" i="3"/>
  <c r="P59" i="7"/>
  <c r="AF67" i="3"/>
  <c r="AD64" i="3"/>
  <c r="AF64" i="3" s="1"/>
  <c r="P64" i="7"/>
  <c r="AD70" i="3"/>
  <c r="R65" i="7"/>
  <c r="AF59" i="3" l="1"/>
  <c r="AD69" i="3"/>
  <c r="P69" i="7"/>
  <c r="AD45" i="3"/>
  <c r="P45" i="7"/>
  <c r="AF55" i="3"/>
  <c r="AF69" i="3" l="1"/>
  <c r="AF45" i="3"/>
  <c r="AD65" i="3" l="1"/>
  <c r="P65" i="7"/>
  <c r="AF65" i="3" l="1"/>
  <c r="AD43" i="3" l="1"/>
  <c r="AF43" i="3" s="1"/>
  <c r="P43" i="7"/>
  <c r="AD26" i="3"/>
  <c r="AF26" i="3" s="1"/>
  <c r="P26" i="7"/>
  <c r="AD42" i="3" l="1"/>
  <c r="AF42" i="3" s="1"/>
  <c r="P42" i="7"/>
  <c r="AD21" i="3"/>
  <c r="AF21" i="3" s="1"/>
  <c r="P21" i="7"/>
  <c r="AD53" i="3"/>
  <c r="P53" i="7"/>
  <c r="AD48" i="3"/>
  <c r="AF48" i="3" s="1"/>
  <c r="P48" i="7"/>
  <c r="AD56" i="3"/>
  <c r="AF56" i="3" s="1"/>
  <c r="P56" i="7"/>
  <c r="AD34" i="3"/>
  <c r="AF34" i="3" s="1"/>
  <c r="P34" i="7"/>
  <c r="AD41" i="3"/>
  <c r="P41" i="7"/>
  <c r="AD44" i="3" l="1"/>
  <c r="AF44" i="3" s="1"/>
  <c r="P44" i="7"/>
  <c r="AF41" i="3"/>
  <c r="AD35" i="3"/>
  <c r="AF35" i="3" s="1"/>
  <c r="P35" i="7"/>
  <c r="AD18" i="3"/>
  <c r="AF18" i="3" s="1"/>
  <c r="P18" i="7"/>
  <c r="AD14" i="3"/>
  <c r="P14" i="7"/>
  <c r="AF53" i="3"/>
  <c r="AF14" i="3" l="1"/>
  <c r="AD60" i="3" l="1"/>
  <c r="AF60" i="3" s="1"/>
  <c r="P60" i="7"/>
  <c r="R46" i="7"/>
  <c r="AD38" i="3" l="1"/>
  <c r="AF38" i="3" s="1"/>
  <c r="P38" i="7"/>
  <c r="AD52" i="3" l="1"/>
  <c r="AF52" i="3" s="1"/>
  <c r="P52" i="7"/>
  <c r="AD49" i="3"/>
  <c r="AF49" i="3" s="1"/>
  <c r="P49" i="7"/>
  <c r="AD39" i="3"/>
  <c r="AF39" i="3" s="1"/>
  <c r="P39" i="7"/>
  <c r="AD37" i="3" l="1"/>
  <c r="AF37" i="3" s="1"/>
  <c r="P37" i="7"/>
  <c r="AD24" i="3"/>
  <c r="AF24" i="3" s="1"/>
  <c r="P24" i="7"/>
  <c r="AD31" i="3" l="1"/>
  <c r="AF31" i="3" s="1"/>
  <c r="P31" i="7"/>
  <c r="AD46" i="3"/>
  <c r="AF46" i="3" s="1"/>
  <c r="P46" i="7"/>
  <c r="AD33" i="3"/>
  <c r="AF33" i="3" s="1"/>
  <c r="P33" i="7"/>
  <c r="AD36" i="3"/>
  <c r="AF36" i="3" s="1"/>
  <c r="P36" i="7"/>
  <c r="AD40" i="3" l="1"/>
  <c r="AF40" i="3" s="1"/>
  <c r="P40" i="7"/>
  <c r="AD15" i="3" l="1"/>
  <c r="P15" i="7"/>
  <c r="AF15" i="3" l="1"/>
  <c r="R58" i="7" l="1"/>
  <c r="AD58" i="3" l="1"/>
  <c r="P58" i="7"/>
  <c r="R29" i="7"/>
  <c r="F74" i="7" l="1"/>
  <c r="R28" i="7"/>
  <c r="R74" i="7" s="1"/>
  <c r="AF58" i="3"/>
  <c r="AD29" i="3" l="1"/>
  <c r="AF29" i="3" s="1"/>
  <c r="P29" i="7"/>
  <c r="AD28" i="3"/>
  <c r="AF28" i="3" s="1"/>
  <c r="P28" i="7"/>
  <c r="AD19" i="3" l="1"/>
  <c r="P19" i="7"/>
  <c r="AF19" i="3" l="1"/>
  <c r="AD22" i="3" l="1"/>
  <c r="AF22" i="3" s="1"/>
  <c r="P22" i="7"/>
  <c r="AD20" i="3" l="1"/>
  <c r="P20" i="7"/>
  <c r="D74" i="7"/>
  <c r="AF20" i="3" l="1"/>
  <c r="AD74" i="3"/>
  <c r="AE68" i="8" l="1"/>
  <c r="AA56" i="8" l="1"/>
  <c r="AA55" i="8" l="1"/>
  <c r="AA45" i="8"/>
  <c r="AA36" i="8"/>
  <c r="AA28" i="8" l="1"/>
  <c r="AA27" i="8"/>
  <c r="AA20" i="8"/>
  <c r="AA42" i="8" l="1"/>
  <c r="AA23" i="8"/>
  <c r="AA24" i="8"/>
  <c r="AA21" i="8" l="1"/>
  <c r="AA30" i="8"/>
  <c r="AA14" i="8"/>
  <c r="AI63" i="8" l="1"/>
  <c r="AA38" i="8" l="1"/>
  <c r="AE60" i="8" l="1"/>
  <c r="AE64" i="8" l="1"/>
  <c r="AE62" i="8"/>
  <c r="AE56" i="8" l="1"/>
  <c r="AE29" i="8" l="1"/>
  <c r="AE50" i="8"/>
  <c r="AE15" i="8"/>
  <c r="AE52" i="8" l="1"/>
  <c r="AE26" i="8"/>
  <c r="AE31" i="8"/>
  <c r="AE54" i="8"/>
  <c r="AE61" i="8"/>
  <c r="AE49" i="8"/>
  <c r="AE51" i="8" l="1"/>
  <c r="AE53" i="8" l="1"/>
  <c r="AE17" i="8" l="1"/>
  <c r="AE24" i="8" l="1"/>
  <c r="AE27" i="8"/>
  <c r="AE55" i="8"/>
  <c r="AE23" i="8"/>
  <c r="AE28" i="8" l="1"/>
  <c r="S31" i="8" l="1"/>
  <c r="S51" i="8"/>
  <c r="S15" i="8"/>
  <c r="S18" i="8"/>
  <c r="S44" i="8"/>
  <c r="S29" i="8"/>
  <c r="S39" i="8"/>
  <c r="S46" i="8"/>
  <c r="S61" i="8"/>
  <c r="S52" i="8" l="1"/>
  <c r="S62" i="8"/>
  <c r="S16" i="8"/>
  <c r="S60" i="8"/>
  <c r="S59" i="8"/>
  <c r="W60" i="8" l="1"/>
  <c r="W44" i="8"/>
  <c r="W52" i="8"/>
  <c r="W49" i="8"/>
  <c r="W47" i="8"/>
  <c r="W50" i="8"/>
  <c r="W51" i="8"/>
  <c r="W62" i="8"/>
  <c r="S50" i="8" l="1"/>
  <c r="W31" i="8"/>
  <c r="S47" i="8"/>
  <c r="W29" i="8"/>
  <c r="W15" i="8"/>
  <c r="S26" i="8"/>
  <c r="W59" i="8"/>
  <c r="W26" i="8"/>
  <c r="S25" i="8"/>
  <c r="W14" i="8"/>
  <c r="S14" i="8"/>
  <c r="S49" i="8"/>
  <c r="W18" i="8" l="1"/>
  <c r="S17" i="8"/>
  <c r="W45" i="8"/>
  <c r="W25" i="8"/>
  <c r="S33" i="8"/>
  <c r="S20" i="8"/>
  <c r="W16" i="8"/>
  <c r="S34" i="8"/>
  <c r="W46" i="8"/>
  <c r="S40" i="8"/>
  <c r="S45" i="8"/>
  <c r="W30" i="8"/>
  <c r="S27" i="8"/>
  <c r="S41" i="8"/>
  <c r="S23" i="8"/>
  <c r="S21" i="8"/>
  <c r="S19" i="8"/>
  <c r="S35" i="8"/>
  <c r="W39" i="8"/>
  <c r="S13" i="8"/>
  <c r="S32" i="8"/>
  <c r="S43" i="8"/>
  <c r="S24" i="8"/>
  <c r="S37" i="8"/>
  <c r="S36" i="8"/>
  <c r="S48" i="8"/>
  <c r="S28" i="8"/>
  <c r="S30" i="8"/>
  <c r="S42" i="8"/>
  <c r="S55" i="8"/>
  <c r="BA74" i="5"/>
  <c r="W34" i="8" l="1"/>
  <c r="W32" i="8"/>
  <c r="W28" i="8"/>
  <c r="W42" i="8"/>
  <c r="W37" i="8"/>
  <c r="W20" i="8"/>
  <c r="W43" i="8"/>
  <c r="W36" i="8"/>
  <c r="W48" i="8"/>
  <c r="W35" i="8"/>
  <c r="W33" i="8"/>
  <c r="W23" i="8"/>
  <c r="W41" i="8"/>
  <c r="W19" i="8"/>
  <c r="S38" i="8"/>
  <c r="W40" i="8"/>
  <c r="W17" i="8"/>
  <c r="W38" i="8"/>
  <c r="S72" i="8" l="1"/>
  <c r="K26" i="8" l="1"/>
  <c r="AA65" i="3" l="1"/>
  <c r="AE63" i="8" l="1"/>
  <c r="F25" i="3" l="1"/>
  <c r="F40" i="3"/>
  <c r="F47" i="3"/>
  <c r="F44" i="3"/>
  <c r="F29" i="3" l="1"/>
  <c r="F56" i="3"/>
  <c r="F28" i="3"/>
  <c r="F24" i="3"/>
  <c r="G28" i="8" l="1"/>
  <c r="G43" i="8"/>
  <c r="G27" i="8"/>
  <c r="G17" i="8"/>
  <c r="G45" i="8"/>
  <c r="G36" i="8"/>
  <c r="G23" i="8"/>
  <c r="G24" i="8"/>
  <c r="G19" i="8"/>
  <c r="G30" i="8"/>
  <c r="G48" i="8"/>
  <c r="G33" i="8"/>
  <c r="G21" i="8"/>
  <c r="G39" i="8"/>
  <c r="G32" i="8"/>
  <c r="G46" i="8"/>
  <c r="G35" i="8"/>
  <c r="G42" i="8"/>
  <c r="G20" i="8"/>
  <c r="G38" i="8"/>
  <c r="G41" i="8"/>
  <c r="G40" i="8"/>
  <c r="D74" i="5" l="1"/>
  <c r="G55" i="8"/>
  <c r="G37" i="8"/>
  <c r="G34" i="8"/>
  <c r="G72" i="8" l="1"/>
  <c r="C48" i="8" l="1"/>
  <c r="C36" i="8"/>
  <c r="C33" i="8" l="1"/>
  <c r="C41" i="8"/>
  <c r="AI67" i="8" l="1"/>
  <c r="AA69" i="3"/>
  <c r="AE67" i="8" l="1"/>
  <c r="X69" i="3"/>
  <c r="AI65" i="8" l="1"/>
  <c r="AI18" i="8"/>
  <c r="AA67" i="3"/>
  <c r="AE65" i="8" l="1"/>
  <c r="X67" i="3"/>
  <c r="W21" i="8" l="1"/>
  <c r="C34" i="8" l="1"/>
  <c r="O18" i="8" l="1"/>
  <c r="O37" i="8"/>
  <c r="O55" i="8"/>
  <c r="Q55" i="8" s="1"/>
  <c r="AQ56" i="5"/>
  <c r="O34" i="8"/>
  <c r="O39" i="8"/>
  <c r="O33" i="8"/>
  <c r="Q33" i="8" s="1"/>
  <c r="AQ34" i="5"/>
  <c r="O48" i="8"/>
  <c r="O43" i="8"/>
  <c r="Q43" i="8" s="1"/>
  <c r="AQ44" i="5"/>
  <c r="O35" i="8"/>
  <c r="O17" i="8"/>
  <c r="O21" i="8"/>
  <c r="Q21" i="8" s="1"/>
  <c r="AQ22" i="5"/>
  <c r="O32" i="8"/>
  <c r="Q32" i="8" s="1"/>
  <c r="AQ33" i="5"/>
  <c r="O38" i="8"/>
  <c r="Q38" i="8" s="1"/>
  <c r="AQ39" i="5"/>
  <c r="O42" i="8"/>
  <c r="AK74" i="5"/>
  <c r="O41" i="8"/>
  <c r="Q41" i="8" s="1"/>
  <c r="AQ42" i="5"/>
  <c r="O24" i="8"/>
  <c r="Q24" i="8" s="1"/>
  <c r="AQ25" i="5"/>
  <c r="O19" i="8"/>
  <c r="Q19" i="8" s="1"/>
  <c r="AQ20" i="5"/>
  <c r="O46" i="8"/>
  <c r="O40" i="8"/>
  <c r="O30" i="8"/>
  <c r="Q30" i="8" s="1"/>
  <c r="AQ31" i="5"/>
  <c r="O20" i="8"/>
  <c r="Q20" i="8" s="1"/>
  <c r="AQ21" i="5"/>
  <c r="O36" i="8" l="1"/>
  <c r="O72" i="8" l="1"/>
  <c r="F42" i="3"/>
  <c r="F34" i="3"/>
  <c r="F21" i="3"/>
  <c r="F39" i="3"/>
  <c r="F22" i="3"/>
  <c r="F37" i="3"/>
  <c r="F41" i="3"/>
  <c r="F20" i="3"/>
  <c r="F36" i="3"/>
  <c r="F49" i="3"/>
  <c r="F35" i="3"/>
  <c r="F33" i="3"/>
  <c r="F38" i="3"/>
  <c r="F43" i="3"/>
  <c r="F46" i="3"/>
  <c r="AA19" i="3" l="1"/>
  <c r="F18" i="3" l="1"/>
  <c r="E74" i="5"/>
  <c r="F31" i="3"/>
  <c r="F74" i="3" l="1"/>
  <c r="I46" i="3" l="1"/>
  <c r="I25" i="3"/>
  <c r="I21" i="3"/>
  <c r="I40" i="3"/>
  <c r="I41" i="3"/>
  <c r="I44" i="3"/>
  <c r="I56" i="3"/>
  <c r="I22" i="3"/>
  <c r="I33" i="3"/>
  <c r="O33" i="3"/>
  <c r="I49" i="3"/>
  <c r="I20" i="3"/>
  <c r="I31" i="3"/>
  <c r="I38" i="3"/>
  <c r="I28" i="3"/>
  <c r="I34" i="3"/>
  <c r="I42" i="3"/>
  <c r="I43" i="3"/>
  <c r="I29" i="3"/>
  <c r="I36" i="3"/>
  <c r="I35" i="3"/>
  <c r="I39" i="3"/>
  <c r="O21" i="3"/>
  <c r="O57" i="3"/>
  <c r="O62" i="3" l="1"/>
  <c r="O61" i="3"/>
  <c r="O55" i="3"/>
  <c r="O54" i="3"/>
  <c r="O70" i="3"/>
  <c r="O32" i="3"/>
  <c r="O58" i="3"/>
  <c r="O18" i="3"/>
  <c r="O48" i="3"/>
  <c r="O60" i="3"/>
  <c r="O67" i="3"/>
  <c r="O31" i="3"/>
  <c r="O22" i="3"/>
  <c r="O46" i="3"/>
  <c r="O41" i="3"/>
  <c r="O47" i="3"/>
  <c r="O26" i="3"/>
  <c r="AL74" i="5"/>
  <c r="I18" i="3"/>
  <c r="O51" i="3"/>
  <c r="O35" i="3"/>
  <c r="O38" i="3"/>
  <c r="O42" i="3"/>
  <c r="I19" i="3"/>
  <c r="O69" i="3"/>
  <c r="I47" i="3"/>
  <c r="O29" i="3"/>
  <c r="O56" i="3"/>
  <c r="O37" i="3"/>
  <c r="O59" i="3"/>
  <c r="O27" i="3"/>
  <c r="O17" i="3"/>
  <c r="O52" i="3"/>
  <c r="O36" i="3"/>
  <c r="O34" i="3"/>
  <c r="O20" i="3"/>
  <c r="O68" i="3"/>
  <c r="I26" i="3"/>
  <c r="O15" i="3"/>
  <c r="O24" i="3"/>
  <c r="O64" i="3"/>
  <c r="O19" i="3"/>
  <c r="O28" i="3"/>
  <c r="O39" i="3"/>
  <c r="O40" i="3"/>
  <c r="O25" i="3"/>
  <c r="O44" i="3"/>
  <c r="O49" i="3"/>
  <c r="O45" i="3"/>
  <c r="O50" i="3"/>
  <c r="O30" i="3"/>
  <c r="O63" i="3"/>
  <c r="O23" i="3"/>
  <c r="O53" i="3"/>
  <c r="I37" i="3"/>
  <c r="I24" i="3"/>
  <c r="O16" i="3"/>
  <c r="O65" i="3"/>
  <c r="O43" i="3"/>
  <c r="I74" i="3" l="1"/>
  <c r="O14" i="3"/>
  <c r="BB74" i="5"/>
  <c r="O74" i="3" l="1"/>
  <c r="AE25" i="8" l="1"/>
  <c r="AE47" i="8"/>
  <c r="AE37" i="8"/>
  <c r="AE34" i="8"/>
  <c r="AE44" i="8"/>
  <c r="AE33" i="8"/>
  <c r="AE30" i="8"/>
  <c r="AE22" i="8"/>
  <c r="AE41" i="8"/>
  <c r="AE40" i="8" l="1"/>
  <c r="AE46" i="8"/>
  <c r="AE42" i="8"/>
  <c r="AE36" i="8"/>
  <c r="AE16" i="8"/>
  <c r="AE32" i="8"/>
  <c r="AE19" i="8"/>
  <c r="AE35" i="8"/>
  <c r="AE48" i="8"/>
  <c r="AE66" i="8"/>
  <c r="AE39" i="8" l="1"/>
  <c r="AE43" i="8"/>
  <c r="AE18" i="8" l="1"/>
  <c r="AE59" i="8" l="1"/>
  <c r="AI21" i="8" l="1"/>
  <c r="AI58" i="8" l="1"/>
  <c r="AI14" i="8"/>
  <c r="AI13" i="8"/>
  <c r="S74" i="6"/>
  <c r="AE13" i="8"/>
  <c r="AA22" i="3"/>
  <c r="AA59" i="3"/>
  <c r="C74" i="6" l="1"/>
  <c r="AI72" i="8"/>
  <c r="AE58" i="8"/>
  <c r="AE21" i="8"/>
  <c r="AE14" i="8"/>
  <c r="AA15" i="3"/>
  <c r="X59" i="3"/>
  <c r="AA14" i="3"/>
  <c r="AE72" i="8" l="1"/>
  <c r="W27" i="8" l="1"/>
  <c r="BQ74" i="5"/>
  <c r="W72" i="8" l="1"/>
  <c r="R61" i="3" l="1"/>
  <c r="R65" i="3"/>
  <c r="R45" i="3"/>
  <c r="R70" i="3"/>
  <c r="R67" i="3"/>
  <c r="R68" i="3"/>
  <c r="R53" i="3"/>
  <c r="R58" i="3"/>
  <c r="R50" i="3"/>
  <c r="R59" i="3"/>
  <c r="R23" i="3"/>
  <c r="R69" i="3"/>
  <c r="R54" i="3"/>
  <c r="R55" i="3"/>
  <c r="R51" i="3"/>
  <c r="R17" i="3" l="1"/>
  <c r="K18" i="8" l="1"/>
  <c r="K16" i="8"/>
  <c r="K59" i="8"/>
  <c r="K17" i="8"/>
  <c r="K14" i="8"/>
  <c r="U74" i="5"/>
  <c r="K29" i="8"/>
  <c r="K31" i="8"/>
  <c r="K72" i="8" l="1"/>
  <c r="L57" i="3" l="1"/>
  <c r="L64" i="3"/>
  <c r="L59" i="3" l="1"/>
  <c r="L65" i="3"/>
  <c r="L69" i="3"/>
  <c r="L60" i="3"/>
  <c r="L58" i="3"/>
  <c r="L54" i="3"/>
  <c r="L53" i="3"/>
  <c r="L27" i="3"/>
  <c r="L17" i="3"/>
  <c r="L15" i="3"/>
  <c r="V74" i="5"/>
  <c r="L67" i="3"/>
  <c r="L23" i="3"/>
  <c r="L32" i="3"/>
  <c r="L16" i="3"/>
  <c r="L50" i="3"/>
  <c r="L68" i="3"/>
  <c r="L55" i="3"/>
  <c r="L45" i="3"/>
  <c r="L19" i="3"/>
  <c r="L48" i="3"/>
  <c r="L51" i="3"/>
  <c r="L52" i="3"/>
  <c r="L63" i="3"/>
  <c r="L70" i="3"/>
  <c r="L30" i="3"/>
  <c r="AJ69" i="3" l="1"/>
  <c r="L74" i="3"/>
  <c r="AJ67" i="3"/>
  <c r="AJ59" i="3"/>
  <c r="AP67" i="3" l="1"/>
  <c r="AP69" i="3"/>
  <c r="AP59" i="3"/>
  <c r="R30" i="3" l="1"/>
  <c r="R27" i="3"/>
  <c r="R16" i="3" l="1"/>
  <c r="R32" i="3"/>
  <c r="C32" i="8" l="1"/>
  <c r="C42" i="8"/>
  <c r="C40" i="8"/>
  <c r="C50" i="8"/>
  <c r="C35" i="8"/>
  <c r="C19" i="8"/>
  <c r="C43" i="8" l="1"/>
  <c r="C38" i="8"/>
  <c r="C49" i="8"/>
  <c r="D74" i="4"/>
  <c r="C37" i="8"/>
  <c r="C72" i="8" l="1"/>
  <c r="C49" i="3" l="1"/>
  <c r="C33" i="3"/>
  <c r="C36" i="3"/>
  <c r="C34" i="3"/>
  <c r="C42" i="3"/>
  <c r="C35" i="3"/>
  <c r="C37" i="3"/>
  <c r="C38" i="3"/>
  <c r="C41" i="3"/>
  <c r="C43" i="3"/>
  <c r="C44" i="3"/>
  <c r="C20" i="3"/>
  <c r="C40" i="3" l="1"/>
  <c r="C51" i="3" l="1"/>
  <c r="C31" i="3" l="1"/>
  <c r="C50" i="3"/>
  <c r="R41" i="3" l="1"/>
  <c r="AA18" i="8" l="1"/>
  <c r="AA13" i="8" l="1"/>
  <c r="U14" i="3" l="1"/>
  <c r="R14" i="3" l="1"/>
  <c r="C39" i="3" l="1"/>
  <c r="E74" i="4"/>
  <c r="C74" i="3" l="1"/>
  <c r="R34" i="3" l="1"/>
  <c r="R44" i="3" l="1"/>
  <c r="R20" i="3" l="1"/>
  <c r="AA31" i="3" l="1"/>
  <c r="AA64" i="3"/>
  <c r="AA55" i="3" l="1"/>
  <c r="AA35" i="3"/>
  <c r="AA37" i="3"/>
  <c r="AA61" i="3"/>
  <c r="AA54" i="3"/>
  <c r="AA63" i="3"/>
  <c r="AA49" i="3"/>
  <c r="AA70" i="3"/>
  <c r="AA29" i="3"/>
  <c r="AA32" i="3"/>
  <c r="AA23" i="3"/>
  <c r="AA39" i="3"/>
  <c r="AA20" i="3"/>
  <c r="AA45" i="3"/>
  <c r="AA44" i="3"/>
  <c r="AA27" i="3"/>
  <c r="AA25" i="3"/>
  <c r="AA16" i="3"/>
  <c r="AA53" i="3"/>
  <c r="AA18" i="3"/>
  <c r="AA28" i="3"/>
  <c r="AA57" i="3"/>
  <c r="AA62" i="3"/>
  <c r="AA58" i="3"/>
  <c r="AA24" i="3"/>
  <c r="AA66" i="3"/>
  <c r="AA48" i="3"/>
  <c r="AA41" i="3"/>
  <c r="AA33" i="3"/>
  <c r="AA26" i="3"/>
  <c r="AA17" i="3"/>
  <c r="AA40" i="3"/>
  <c r="AA30" i="3"/>
  <c r="AA52" i="3"/>
  <c r="AA43" i="3"/>
  <c r="AA38" i="3"/>
  <c r="AA34" i="3"/>
  <c r="AA51" i="3"/>
  <c r="AA56" i="3"/>
  <c r="AA50" i="3"/>
  <c r="AA21" i="3"/>
  <c r="AA47" i="3"/>
  <c r="AA60" i="3"/>
  <c r="AA68" i="3"/>
  <c r="AA42" i="3"/>
  <c r="AA36" i="3"/>
  <c r="X70" i="3" l="1"/>
  <c r="X18" i="3"/>
  <c r="X25" i="3"/>
  <c r="X53" i="3"/>
  <c r="X62" i="3"/>
  <c r="X27" i="3"/>
  <c r="X64" i="3"/>
  <c r="X61" i="3"/>
  <c r="X58" i="3"/>
  <c r="X54" i="3"/>
  <c r="AA46" i="3"/>
  <c r="AA74" i="3" s="1"/>
  <c r="T74" i="6"/>
  <c r="X50" i="3"/>
  <c r="X57" i="3"/>
  <c r="X24" i="3"/>
  <c r="X29" i="3"/>
  <c r="X30" i="3"/>
  <c r="X32" i="3"/>
  <c r="X56" i="3"/>
  <c r="X55" i="3"/>
  <c r="X52" i="3"/>
  <c r="X63" i="3"/>
  <c r="X66" i="3"/>
  <c r="X51" i="3"/>
  <c r="X16" i="3"/>
  <c r="X28" i="3"/>
  <c r="AJ16" i="3" l="1"/>
  <c r="AJ54" i="3"/>
  <c r="AJ53" i="3"/>
  <c r="AJ51" i="3"/>
  <c r="AJ32" i="3"/>
  <c r="AJ50" i="3"/>
  <c r="AJ58" i="3"/>
  <c r="AJ27" i="3"/>
  <c r="AJ66" i="3"/>
  <c r="AJ55" i="3"/>
  <c r="AJ61" i="3"/>
  <c r="AJ30" i="3"/>
  <c r="AJ62" i="3"/>
  <c r="AJ70" i="3"/>
  <c r="AP55" i="3" l="1"/>
  <c r="AP32" i="3"/>
  <c r="AP70" i="3"/>
  <c r="AP66" i="3"/>
  <c r="AP58" i="3"/>
  <c r="AP50" i="3"/>
  <c r="AP62" i="3"/>
  <c r="AP61" i="3"/>
  <c r="AA59" i="8" l="1"/>
  <c r="CG74" i="5"/>
  <c r="AA72" i="8" l="1"/>
  <c r="X15" i="3" l="1"/>
  <c r="X21" i="3" l="1"/>
  <c r="X46" i="3"/>
  <c r="X14" i="3"/>
  <c r="AJ14" i="3" l="1"/>
  <c r="X31" i="3" l="1"/>
  <c r="X68" i="3"/>
  <c r="X65" i="3"/>
  <c r="X45" i="3"/>
  <c r="AJ68" i="3" l="1"/>
  <c r="X22" i="3"/>
  <c r="AJ45" i="3"/>
  <c r="AJ65" i="3"/>
  <c r="X39" i="3" l="1"/>
  <c r="AP45" i="3"/>
  <c r="AP65" i="3"/>
  <c r="AP68" i="3"/>
  <c r="X43" i="3"/>
  <c r="X26" i="3"/>
  <c r="X19" i="3" l="1"/>
  <c r="X37" i="3" l="1"/>
  <c r="X48" i="3"/>
  <c r="X60" i="3"/>
  <c r="X35" i="3"/>
  <c r="X47" i="3"/>
  <c r="X44" i="3"/>
  <c r="X38" i="3"/>
  <c r="X41" i="3"/>
  <c r="X23" i="3"/>
  <c r="X36" i="3"/>
  <c r="X17" i="3"/>
  <c r="D74" i="6"/>
  <c r="X42" i="3"/>
  <c r="X20" i="3"/>
  <c r="X49" i="3"/>
  <c r="X34" i="3"/>
  <c r="X40" i="3"/>
  <c r="X33" i="3"/>
  <c r="AJ17" i="3" l="1"/>
  <c r="AJ41" i="3"/>
  <c r="AJ44" i="3"/>
  <c r="AJ34" i="3"/>
  <c r="X74" i="3"/>
  <c r="AJ20" i="3"/>
  <c r="AJ23" i="3"/>
  <c r="U57" i="3" l="1"/>
  <c r="U19" i="3" l="1"/>
  <c r="R57" i="3" l="1"/>
  <c r="AJ57" i="3" l="1"/>
  <c r="R19" i="3" l="1"/>
  <c r="AJ19" i="3" l="1"/>
  <c r="U64" i="3" l="1"/>
  <c r="U33" i="3" l="1"/>
  <c r="U60" i="3"/>
  <c r="U15" i="3"/>
  <c r="CH74" i="5"/>
  <c r="U39" i="3"/>
  <c r="U52" i="3"/>
  <c r="U24" i="3"/>
  <c r="U31" i="3"/>
  <c r="U22" i="3"/>
  <c r="U28" i="3"/>
  <c r="U29" i="3"/>
  <c r="U36" i="3"/>
  <c r="U47" i="3"/>
  <c r="U18" i="3"/>
  <c r="U63" i="3"/>
  <c r="U25" i="3"/>
  <c r="U40" i="3"/>
  <c r="U46" i="3"/>
  <c r="U37" i="3"/>
  <c r="U48" i="3"/>
  <c r="U21" i="3"/>
  <c r="U35" i="3"/>
  <c r="U49" i="3"/>
  <c r="U42" i="3"/>
  <c r="U26" i="3"/>
  <c r="U38" i="3"/>
  <c r="U56" i="3"/>
  <c r="U43" i="3"/>
  <c r="U74" i="3" l="1"/>
  <c r="R64" i="3" l="1"/>
  <c r="R63" i="3"/>
  <c r="R56" i="3" l="1"/>
  <c r="R25" i="3"/>
  <c r="R37" i="3"/>
  <c r="R36" i="3"/>
  <c r="R35" i="3"/>
  <c r="R52" i="3"/>
  <c r="R38" i="3"/>
  <c r="R42" i="3"/>
  <c r="R29" i="3"/>
  <c r="R39" i="3"/>
  <c r="AJ63" i="3"/>
  <c r="R18" i="3"/>
  <c r="R33" i="3"/>
  <c r="R26" i="3"/>
  <c r="R24" i="3"/>
  <c r="R43" i="3"/>
  <c r="R46" i="3"/>
  <c r="R28" i="3"/>
  <c r="R31" i="3"/>
  <c r="R22" i="3"/>
  <c r="R49" i="3"/>
  <c r="R48" i="3"/>
  <c r="R60" i="3"/>
  <c r="R40" i="3"/>
  <c r="R47" i="3"/>
  <c r="R21" i="3"/>
  <c r="R15" i="3"/>
  <c r="BR74" i="5"/>
  <c r="AJ64" i="3"/>
  <c r="AJ25" i="3" l="1"/>
  <c r="AJ56" i="3"/>
  <c r="R74" i="3"/>
  <c r="AJ15" i="3"/>
  <c r="AJ40" i="3"/>
  <c r="AJ49" i="3"/>
  <c r="AJ24" i="3"/>
  <c r="AP63" i="3"/>
  <c r="AJ42" i="3"/>
  <c r="AJ35" i="3"/>
  <c r="AJ21" i="3"/>
  <c r="AJ60" i="3"/>
  <c r="AJ31" i="3"/>
  <c r="AJ46" i="3"/>
  <c r="AJ26" i="3"/>
  <c r="AJ39" i="3"/>
  <c r="AJ38" i="3"/>
  <c r="AJ36" i="3"/>
  <c r="AP64" i="3"/>
  <c r="AJ47" i="3"/>
  <c r="AJ48" i="3"/>
  <c r="AJ22" i="3"/>
  <c r="AJ28" i="3"/>
  <c r="AJ43" i="3"/>
  <c r="AJ33" i="3"/>
  <c r="AJ18" i="3"/>
  <c r="AJ29" i="3"/>
  <c r="AJ52" i="3"/>
  <c r="AJ37" i="3"/>
  <c r="AJ74" i="3" l="1"/>
  <c r="AP52" i="3"/>
  <c r="AN68" i="8" l="1"/>
  <c r="O70" i="7"/>
  <c r="AO68" i="8" l="1"/>
  <c r="AE70" i="3" l="1"/>
  <c r="L74" i="7"/>
  <c r="P70" i="7"/>
  <c r="P74" i="7" s="1"/>
  <c r="AE74" i="3" l="1"/>
  <c r="AF70" i="3"/>
  <c r="AF74" i="3" s="1"/>
  <c r="Z46" i="5" l="1"/>
  <c r="M46" i="3" l="1"/>
  <c r="AB46" i="5"/>
  <c r="N46" i="3" l="1"/>
  <c r="E39" i="6" l="1"/>
  <c r="F39" i="4"/>
  <c r="F74" i="4" s="1"/>
  <c r="V39" i="6"/>
  <c r="V74" i="6" s="1"/>
  <c r="F39" i="6"/>
  <c r="F74" i="6" s="1"/>
  <c r="H39" i="7"/>
  <c r="H74" i="7" s="1"/>
  <c r="G39" i="7"/>
  <c r="G74" i="7" s="1"/>
  <c r="BT39" i="5"/>
  <c r="BT74" i="5" s="1"/>
  <c r="BD39" i="5"/>
  <c r="BD74" i="5" s="1"/>
  <c r="U39" i="6"/>
  <c r="U74" i="6" s="1"/>
  <c r="G39" i="4"/>
  <c r="G74" i="4" s="1"/>
  <c r="F39" i="5" l="1"/>
  <c r="G39" i="5"/>
  <c r="G74" i="5" s="1"/>
  <c r="CJ39" i="5" l="1"/>
  <c r="CJ74" i="5" s="1"/>
  <c r="Y39" i="5" l="1"/>
  <c r="L38" i="8" l="1"/>
  <c r="AA39" i="5"/>
  <c r="M38" i="8" l="1"/>
  <c r="G39" i="6" l="1"/>
  <c r="I39" i="6" l="1"/>
  <c r="AF38" i="8"/>
  <c r="AG38" i="8" l="1"/>
  <c r="Z39" i="5" l="1"/>
  <c r="M39" i="3" l="1"/>
  <c r="AB39" i="5"/>
  <c r="N39" i="3" l="1"/>
  <c r="K39" i="7" l="1"/>
  <c r="AN38" i="8" l="1"/>
  <c r="O39" i="7"/>
  <c r="O74" i="7" s="1"/>
  <c r="K74" i="7"/>
  <c r="AO38" i="8" l="1"/>
  <c r="AO72" i="8" s="1"/>
  <c r="AN72" i="8"/>
  <c r="Z18" i="5" l="1"/>
  <c r="M18" i="3" l="1"/>
  <c r="AB18" i="5"/>
  <c r="N18" i="3" l="1"/>
  <c r="CI53" i="5" l="1"/>
  <c r="W67" i="5"/>
  <c r="W62" i="5"/>
  <c r="BC59" i="5"/>
  <c r="CI58" i="5"/>
  <c r="BC58" i="5"/>
  <c r="W56" i="5"/>
  <c r="BC52" i="5"/>
  <c r="CI51" i="5"/>
  <c r="AN49" i="5"/>
  <c r="BS48" i="5"/>
  <c r="BS46" i="5"/>
  <c r="BS44" i="5"/>
  <c r="BS41" i="5"/>
  <c r="BS35" i="5"/>
  <c r="BS34" i="5"/>
  <c r="AN31" i="5"/>
  <c r="AN29" i="5"/>
  <c r="AN25" i="5"/>
  <c r="BS24" i="5"/>
  <c r="AN20" i="5"/>
  <c r="AN18" i="5"/>
  <c r="BC14" i="5"/>
  <c r="AN53" i="5"/>
  <c r="BS69" i="5"/>
  <c r="AN68" i="5"/>
  <c r="BS66" i="5"/>
  <c r="AN64" i="5"/>
  <c r="BS63" i="5"/>
  <c r="AN55" i="5"/>
  <c r="AN51" i="5"/>
  <c r="AM46" i="5"/>
  <c r="AM44" i="5"/>
  <c r="AM42" i="5"/>
  <c r="AM32" i="5"/>
  <c r="AM29" i="5"/>
  <c r="AM24" i="5"/>
  <c r="AM21" i="5"/>
  <c r="AM20" i="5"/>
  <c r="AM68" i="5"/>
  <c r="AM67" i="5"/>
  <c r="AM64" i="5"/>
  <c r="AM63" i="5"/>
  <c r="AM59" i="5"/>
  <c r="AM51" i="5"/>
  <c r="BS14" i="5"/>
  <c r="X50" i="5"/>
  <c r="X69" i="5"/>
  <c r="X55" i="5"/>
  <c r="BC44" i="5"/>
  <c r="W36" i="5"/>
  <c r="W35" i="5"/>
  <c r="W34" i="5"/>
  <c r="W29" i="5"/>
  <c r="BC27" i="5"/>
  <c r="BC26" i="5"/>
  <c r="W19" i="5"/>
  <c r="BC17" i="5"/>
  <c r="W15" i="5"/>
  <c r="W68" i="5"/>
  <c r="CI66" i="5"/>
  <c r="BC66" i="5"/>
  <c r="CI64" i="5"/>
  <c r="BC64" i="5"/>
  <c r="CI59" i="5"/>
  <c r="CI52" i="5"/>
  <c r="AN45" i="5"/>
  <c r="AN42" i="5"/>
  <c r="BS40" i="5"/>
  <c r="AN39" i="5"/>
  <c r="BS37" i="5"/>
  <c r="BS36" i="5"/>
  <c r="BS27" i="5"/>
  <c r="BS26" i="5"/>
  <c r="BS23" i="5"/>
  <c r="BS22" i="5"/>
  <c r="AN21" i="5"/>
  <c r="BS19" i="5"/>
  <c r="AN16" i="5"/>
  <c r="AN61" i="5"/>
  <c r="AN58" i="5"/>
  <c r="AM50" i="5"/>
  <c r="AM36" i="5"/>
  <c r="AM35" i="5"/>
  <c r="AM22" i="5"/>
  <c r="AM15" i="5"/>
  <c r="AM69" i="5"/>
  <c r="AM58" i="5"/>
  <c r="X49" i="5"/>
  <c r="X38" i="5"/>
  <c r="X17" i="5"/>
  <c r="X68" i="5"/>
  <c r="X63" i="5"/>
  <c r="X58" i="5"/>
  <c r="X51" i="5"/>
  <c r="BC49" i="5"/>
  <c r="CI45" i="5"/>
  <c r="BC45" i="5"/>
  <c r="W43" i="5"/>
  <c r="W42" i="5"/>
  <c r="BC39" i="5"/>
  <c r="BC33" i="5"/>
  <c r="W30" i="5"/>
  <c r="CI27" i="5"/>
  <c r="W23" i="5"/>
  <c r="BC18" i="5"/>
  <c r="W16" i="5"/>
  <c r="W53" i="5"/>
  <c r="W70" i="5"/>
  <c r="W69" i="5"/>
  <c r="CI67" i="5"/>
  <c r="W63" i="5"/>
  <c r="CI61" i="5"/>
  <c r="BC61" i="5"/>
  <c r="BC60" i="5"/>
  <c r="BC55" i="5"/>
  <c r="W51" i="5"/>
  <c r="BS50" i="5"/>
  <c r="AN48" i="5"/>
  <c r="BS47" i="5"/>
  <c r="AN44" i="5"/>
  <c r="BS43" i="5"/>
  <c r="AN38" i="5"/>
  <c r="BS33" i="5"/>
  <c r="AN32" i="5"/>
  <c r="AN30" i="5"/>
  <c r="BS29" i="5"/>
  <c r="AN28" i="5"/>
  <c r="BS18" i="5"/>
  <c r="BS17" i="5"/>
  <c r="AN15" i="5"/>
  <c r="BS68" i="5"/>
  <c r="AN67" i="5"/>
  <c r="BS62" i="5"/>
  <c r="AN60" i="5"/>
  <c r="BS59" i="5"/>
  <c r="BS56" i="5"/>
  <c r="BS52" i="5"/>
  <c r="AM49" i="5"/>
  <c r="AM41" i="5"/>
  <c r="AM40" i="5"/>
  <c r="AM39" i="5"/>
  <c r="AM37" i="5"/>
  <c r="AM28" i="5"/>
  <c r="AM25" i="5"/>
  <c r="AM19" i="5"/>
  <c r="AM18" i="5"/>
  <c r="AM16" i="5"/>
  <c r="AM70" i="5"/>
  <c r="AM56" i="5"/>
  <c r="AM55" i="5"/>
  <c r="W14" i="5"/>
  <c r="AN14" i="5"/>
  <c r="X48" i="5"/>
  <c r="X47" i="5"/>
  <c r="X43" i="5"/>
  <c r="X32" i="5"/>
  <c r="X27" i="5"/>
  <c r="X26" i="5"/>
  <c r="X23" i="5"/>
  <c r="X16" i="5"/>
  <c r="X53" i="5"/>
  <c r="X67" i="5"/>
  <c r="X62" i="5"/>
  <c r="CI50" i="5"/>
  <c r="BC50" i="5"/>
  <c r="W48" i="5"/>
  <c r="BC47" i="5"/>
  <c r="BC46" i="5"/>
  <c r="BC41" i="5"/>
  <c r="BC40" i="5"/>
  <c r="W38" i="5"/>
  <c r="W37" i="5"/>
  <c r="BC34" i="5"/>
  <c r="W31" i="5"/>
  <c r="BC28" i="5"/>
  <c r="W25" i="5"/>
  <c r="W24" i="5"/>
  <c r="W22" i="5"/>
  <c r="W21" i="5"/>
  <c r="BC20" i="5"/>
  <c r="BC19" i="5"/>
  <c r="BC67" i="5"/>
  <c r="BC62" i="5"/>
  <c r="W59" i="5"/>
  <c r="W58" i="5"/>
  <c r="CI55" i="5"/>
  <c r="W52" i="5"/>
  <c r="AN46" i="5"/>
  <c r="BS45" i="5"/>
  <c r="AN41" i="5"/>
  <c r="BS39" i="5"/>
  <c r="AN35" i="5"/>
  <c r="BS31" i="5"/>
  <c r="AN27" i="5"/>
  <c r="AN24" i="5"/>
  <c r="BS20" i="5"/>
  <c r="AN70" i="5"/>
  <c r="AN66" i="5"/>
  <c r="BS64" i="5"/>
  <c r="BS58" i="5"/>
  <c r="AM48" i="5"/>
  <c r="AM34" i="5"/>
  <c r="AM30" i="5"/>
  <c r="AM27" i="5"/>
  <c r="AM26" i="5"/>
  <c r="AM23" i="5"/>
  <c r="AM17" i="5"/>
  <c r="AM62" i="5"/>
  <c r="AM60" i="5"/>
  <c r="X37" i="5"/>
  <c r="X15" i="5"/>
  <c r="X66" i="5"/>
  <c r="X64" i="5"/>
  <c r="X61" i="5"/>
  <c r="W44" i="5"/>
  <c r="BC35" i="5"/>
  <c r="W32" i="5"/>
  <c r="CI30" i="5"/>
  <c r="BC29" i="5"/>
  <c r="W27" i="5"/>
  <c r="W26" i="5"/>
  <c r="BC21" i="5"/>
  <c r="W17" i="5"/>
  <c r="BC15" i="5"/>
  <c r="CI69" i="5"/>
  <c r="CI68" i="5"/>
  <c r="BC68" i="5"/>
  <c r="W66" i="5"/>
  <c r="W64" i="5"/>
  <c r="CI62" i="5"/>
  <c r="BC56" i="5"/>
  <c r="AN47" i="5"/>
  <c r="BS42" i="5"/>
  <c r="AN36" i="5"/>
  <c r="AN34" i="5"/>
  <c r="AN23" i="5"/>
  <c r="AN22" i="5"/>
  <c r="BS21" i="5"/>
  <c r="AN19" i="5"/>
  <c r="BS16" i="5"/>
  <c r="AM14" i="5"/>
  <c r="BS53" i="5"/>
  <c r="AN69" i="5"/>
  <c r="BS67" i="5"/>
  <c r="AN63" i="5"/>
  <c r="BS61" i="5"/>
  <c r="AN59" i="5"/>
  <c r="BS55" i="5"/>
  <c r="BS51" i="5"/>
  <c r="AM45" i="5"/>
  <c r="AM38" i="5"/>
  <c r="AM33" i="5"/>
  <c r="AM31" i="5"/>
  <c r="AM52" i="5"/>
  <c r="X14" i="5"/>
  <c r="X42" i="5"/>
  <c r="X18" i="5"/>
  <c r="X70" i="5"/>
  <c r="W49" i="5"/>
  <c r="W45" i="5"/>
  <c r="BC43" i="5"/>
  <c r="CI42" i="5"/>
  <c r="BC42" i="5"/>
  <c r="W39" i="5"/>
  <c r="BC36" i="5"/>
  <c r="W33" i="5"/>
  <c r="BC31" i="5"/>
  <c r="BC30" i="5"/>
  <c r="W28" i="5"/>
  <c r="BC25" i="5"/>
  <c r="BC23" i="5"/>
  <c r="CI16" i="5"/>
  <c r="BC16" i="5"/>
  <c r="BC53" i="5"/>
  <c r="CI70" i="5"/>
  <c r="BC70" i="5"/>
  <c r="BC69" i="5"/>
  <c r="CI63" i="5"/>
  <c r="BC63" i="5"/>
  <c r="W61" i="5"/>
  <c r="W60" i="5"/>
  <c r="W55" i="5"/>
  <c r="BC51" i="5"/>
  <c r="AN50" i="5"/>
  <c r="AN43" i="5"/>
  <c r="AN40" i="5"/>
  <c r="BS38" i="5"/>
  <c r="AN37" i="5"/>
  <c r="AN33" i="5"/>
  <c r="BS32" i="5"/>
  <c r="BS30" i="5"/>
  <c r="BS28" i="5"/>
  <c r="AN26" i="5"/>
  <c r="AN17" i="5"/>
  <c r="BS15" i="5"/>
  <c r="BS70" i="5"/>
  <c r="AN62" i="5"/>
  <c r="BS60" i="5"/>
  <c r="AN56" i="5"/>
  <c r="AN52" i="5"/>
  <c r="AM47" i="5"/>
  <c r="AM43" i="5"/>
  <c r="AM53" i="5"/>
  <c r="AM66" i="5"/>
  <c r="AM61" i="5"/>
  <c r="X45" i="5"/>
  <c r="X30" i="5"/>
  <c r="X60" i="5"/>
  <c r="X59" i="5"/>
  <c r="X52" i="5"/>
  <c r="W50" i="5"/>
  <c r="BC48" i="5"/>
  <c r="W47" i="5"/>
  <c r="W46" i="5"/>
  <c r="CI44" i="5"/>
  <c r="W41" i="5"/>
  <c r="W40" i="5"/>
  <c r="BC38" i="5"/>
  <c r="BC37" i="5"/>
  <c r="CI32" i="5"/>
  <c r="BC32" i="5"/>
  <c r="BC24" i="5"/>
  <c r="BC22" i="5"/>
  <c r="W20" i="5"/>
  <c r="W18" i="5"/>
  <c r="W57" i="5" l="1"/>
  <c r="W54" i="5"/>
  <c r="W74" i="5" s="1"/>
  <c r="CI57" i="5"/>
  <c r="CI54" i="5"/>
  <c r="X54" i="5"/>
  <c r="X57" i="5"/>
  <c r="BC57" i="5"/>
  <c r="BC54" i="5"/>
  <c r="BC74" i="5" s="1"/>
  <c r="BS49" i="5"/>
  <c r="AN57" i="5"/>
  <c r="AN54" i="5"/>
  <c r="AN74" i="5" s="1"/>
  <c r="AM54" i="5"/>
  <c r="AM57" i="5"/>
  <c r="BS57" i="5"/>
  <c r="BS54" i="5"/>
  <c r="F24" i="5"/>
  <c r="F74" i="5" s="1"/>
  <c r="AM74" i="5" l="1"/>
  <c r="CI43" i="5"/>
  <c r="CI40" i="5"/>
  <c r="X35" i="5" l="1"/>
  <c r="X29" i="5"/>
  <c r="X39" i="5"/>
  <c r="X46" i="5"/>
  <c r="X44" i="5"/>
  <c r="X24" i="5"/>
  <c r="X28" i="5"/>
  <c r="X36" i="5"/>
  <c r="X41" i="5"/>
  <c r="X34" i="5"/>
  <c r="X40" i="5"/>
  <c r="X25" i="5"/>
  <c r="X56" i="5"/>
  <c r="X22" i="5"/>
  <c r="X20" i="5" l="1"/>
  <c r="X19" i="5" l="1"/>
  <c r="X33" i="5"/>
  <c r="X21" i="5"/>
  <c r="X31" i="5"/>
  <c r="X74" i="5" l="1"/>
  <c r="BS25" i="5" l="1"/>
  <c r="BS74" i="5" s="1"/>
  <c r="CI38" i="5" l="1"/>
  <c r="CI21" i="5"/>
  <c r="CI33" i="5"/>
  <c r="CI18" i="5"/>
  <c r="CI56" i="5"/>
  <c r="CI31" i="5"/>
  <c r="CI20" i="5"/>
  <c r="CI60" i="5"/>
  <c r="CI39" i="5"/>
  <c r="CI19" i="5"/>
  <c r="CI41" i="5" l="1"/>
  <c r="CI23" i="5"/>
  <c r="CI17" i="5"/>
  <c r="CI47" i="5"/>
  <c r="CI46" i="5"/>
  <c r="CI28" i="5"/>
  <c r="CI34" i="5"/>
  <c r="CI48" i="5"/>
  <c r="CI25" i="5"/>
  <c r="CI15" i="5"/>
  <c r="CI26" i="5"/>
  <c r="CI24" i="5"/>
  <c r="CI37" i="5"/>
  <c r="CI29" i="5"/>
  <c r="CI49" i="5"/>
  <c r="CI35" i="5"/>
  <c r="CI36" i="5"/>
  <c r="CI22" i="5"/>
  <c r="CI14" i="5"/>
  <c r="CI74" i="5" l="1"/>
  <c r="G70" i="6"/>
  <c r="AF68" i="8" l="1"/>
  <c r="AG68" i="8" s="1"/>
  <c r="I70" i="6"/>
  <c r="BU80" i="5" l="1"/>
  <c r="BQ80" i="5"/>
  <c r="S77" i="8" s="1"/>
  <c r="T77" i="8" l="1"/>
  <c r="U77" i="8" s="1"/>
  <c r="BW80" i="5"/>
  <c r="CK57" i="5" l="1"/>
  <c r="AB56" i="8" s="1"/>
  <c r="AC56" i="8" s="1"/>
  <c r="CK56" i="5"/>
  <c r="CK37" i="5"/>
  <c r="CK46" i="5"/>
  <c r="AB55" i="8" l="1"/>
  <c r="AC55" i="8" s="1"/>
  <c r="CM56" i="5"/>
  <c r="AB45" i="8"/>
  <c r="AC45" i="8" s="1"/>
  <c r="CM46" i="5"/>
  <c r="AB36" i="8"/>
  <c r="AC36" i="8" s="1"/>
  <c r="CM37" i="5"/>
  <c r="CK29" i="5"/>
  <c r="CK28" i="5"/>
  <c r="CK21" i="5"/>
  <c r="AB20" i="8" l="1"/>
  <c r="AC20" i="8" s="1"/>
  <c r="CM21" i="5"/>
  <c r="AB27" i="8"/>
  <c r="AC27" i="8" s="1"/>
  <c r="CM28" i="5"/>
  <c r="AB28" i="8"/>
  <c r="AC28" i="8" s="1"/>
  <c r="CM29" i="5"/>
  <c r="CK25" i="5"/>
  <c r="CK24" i="5"/>
  <c r="CK43" i="5"/>
  <c r="CK15" i="5"/>
  <c r="AB23" i="8" l="1"/>
  <c r="AC23" i="8" s="1"/>
  <c r="CM24" i="5"/>
  <c r="AB24" i="8"/>
  <c r="AC24" i="8" s="1"/>
  <c r="CM25" i="5"/>
  <c r="AB14" i="8"/>
  <c r="AC14" i="8" s="1"/>
  <c r="CM15" i="5"/>
  <c r="AB42" i="8"/>
  <c r="AC42" i="8" s="1"/>
  <c r="CM43" i="5"/>
  <c r="CK31" i="5"/>
  <c r="CK22" i="5"/>
  <c r="AB30" i="8" l="1"/>
  <c r="AC30" i="8" s="1"/>
  <c r="CM31" i="5"/>
  <c r="AB21" i="8"/>
  <c r="AC21" i="8" s="1"/>
  <c r="CM22" i="5"/>
  <c r="CK64" i="5"/>
  <c r="W65" i="6" l="1"/>
  <c r="AJ63" i="8" l="1"/>
  <c r="AK63" i="8" s="1"/>
  <c r="Y65" i="6"/>
  <c r="CK39" i="5" l="1"/>
  <c r="AB38" i="8" l="1"/>
  <c r="AC38" i="8" s="1"/>
  <c r="CM39" i="5"/>
  <c r="G61" i="6" l="1"/>
  <c r="AF60" i="8" l="1"/>
  <c r="AG60" i="8" s="1"/>
  <c r="I61" i="6"/>
  <c r="G63" i="6"/>
  <c r="G66" i="6"/>
  <c r="AF62" i="8" l="1"/>
  <c r="AG62" i="8" s="1"/>
  <c r="I63" i="6"/>
  <c r="AF64" i="8"/>
  <c r="AG64" i="8" s="1"/>
  <c r="I66" i="6"/>
  <c r="G57" i="6" l="1"/>
  <c r="AF56" i="8" l="1"/>
  <c r="AG56" i="8" s="1"/>
  <c r="I57" i="6"/>
  <c r="G51" i="6" l="1"/>
  <c r="G30" i="6"/>
  <c r="G16" i="6"/>
  <c r="G32" i="6"/>
  <c r="AF31" i="8" l="1"/>
  <c r="AG31" i="8" s="1"/>
  <c r="I32" i="6"/>
  <c r="AF50" i="8"/>
  <c r="AG50" i="8" s="1"/>
  <c r="I51" i="6"/>
  <c r="AF15" i="8"/>
  <c r="AG15" i="8" s="1"/>
  <c r="I16" i="6"/>
  <c r="AF29" i="8"/>
  <c r="AG29" i="8" s="1"/>
  <c r="I30" i="6"/>
  <c r="G27" i="6"/>
  <c r="G50" i="6"/>
  <c r="G55" i="6"/>
  <c r="G53" i="6"/>
  <c r="G62" i="6"/>
  <c r="AF61" i="8" l="1"/>
  <c r="AG61" i="8" s="1"/>
  <c r="I62" i="6"/>
  <c r="AF49" i="8"/>
  <c r="AG49" i="8" s="1"/>
  <c r="I50" i="6"/>
  <c r="AF52" i="8"/>
  <c r="AG52" i="8" s="1"/>
  <c r="I53" i="6"/>
  <c r="AF26" i="8"/>
  <c r="AG26" i="8" s="1"/>
  <c r="I27" i="6"/>
  <c r="AF54" i="8"/>
  <c r="AG54" i="8" s="1"/>
  <c r="I55" i="6"/>
  <c r="G64" i="6" l="1"/>
  <c r="I64" i="6" s="1"/>
  <c r="G52" i="6" l="1"/>
  <c r="AF51" i="8" l="1"/>
  <c r="AG51" i="8" s="1"/>
  <c r="I52" i="6"/>
  <c r="G54" i="6" l="1"/>
  <c r="AF53" i="8" l="1"/>
  <c r="AG53" i="8" s="1"/>
  <c r="I54" i="6"/>
  <c r="G18" i="6"/>
  <c r="AF17" i="8" l="1"/>
  <c r="AG17" i="8" s="1"/>
  <c r="I18" i="6"/>
  <c r="G28" i="6"/>
  <c r="G25" i="6"/>
  <c r="G56" i="6"/>
  <c r="G24" i="6"/>
  <c r="AF55" i="8" l="1"/>
  <c r="AG55" i="8" s="1"/>
  <c r="I56" i="6"/>
  <c r="AF24" i="8"/>
  <c r="AG24" i="8" s="1"/>
  <c r="I25" i="6"/>
  <c r="AF27" i="8"/>
  <c r="AG27" i="8" s="1"/>
  <c r="I28" i="6"/>
  <c r="AF23" i="8"/>
  <c r="AG23" i="8" s="1"/>
  <c r="I24" i="6"/>
  <c r="G29" i="6"/>
  <c r="AF28" i="8" l="1"/>
  <c r="AG28" i="8" s="1"/>
  <c r="I29" i="6"/>
  <c r="BE62" i="5" l="1"/>
  <c r="BE40" i="5"/>
  <c r="BE45" i="5"/>
  <c r="BE52" i="5"/>
  <c r="BE16" i="5"/>
  <c r="BE32" i="5"/>
  <c r="BE47" i="5"/>
  <c r="BE30" i="5"/>
  <c r="BE19" i="5"/>
  <c r="BE64" i="5"/>
  <c r="BG64" i="5" s="1"/>
  <c r="T39" i="8" l="1"/>
  <c r="U39" i="8" s="1"/>
  <c r="BG40" i="5"/>
  <c r="T46" i="8"/>
  <c r="U46" i="8" s="1"/>
  <c r="BG47" i="5"/>
  <c r="T61" i="8"/>
  <c r="U61" i="8" s="1"/>
  <c r="BG62" i="5"/>
  <c r="T31" i="8"/>
  <c r="U31" i="8" s="1"/>
  <c r="BG32" i="5"/>
  <c r="T15" i="8"/>
  <c r="U15" i="8" s="1"/>
  <c r="BG16" i="5"/>
  <c r="T29" i="8"/>
  <c r="U29" i="8" s="1"/>
  <c r="BG30" i="5"/>
  <c r="T51" i="8"/>
  <c r="U51" i="8" s="1"/>
  <c r="BG52" i="5"/>
  <c r="T18" i="8"/>
  <c r="U18" i="8" s="1"/>
  <c r="BG19" i="5"/>
  <c r="T44" i="8"/>
  <c r="U44" i="8" s="1"/>
  <c r="BG45" i="5"/>
  <c r="BE61" i="5"/>
  <c r="BE63" i="5"/>
  <c r="BE17" i="5"/>
  <c r="BE53" i="5"/>
  <c r="BE60" i="5"/>
  <c r="T16" i="8" l="1"/>
  <c r="U16" i="8" s="1"/>
  <c r="BG17" i="5"/>
  <c r="T59" i="8"/>
  <c r="U59" i="8" s="1"/>
  <c r="BG60" i="5"/>
  <c r="T62" i="8"/>
  <c r="U62" i="8" s="1"/>
  <c r="BG63" i="5"/>
  <c r="T52" i="8"/>
  <c r="U52" i="8" s="1"/>
  <c r="BG53" i="5"/>
  <c r="T60" i="8"/>
  <c r="U60" i="8" s="1"/>
  <c r="BG61" i="5"/>
  <c r="BU61" i="5" l="1"/>
  <c r="BU63" i="5"/>
  <c r="BU48" i="5"/>
  <c r="BU53" i="5"/>
  <c r="BU64" i="5"/>
  <c r="BW64" i="5" s="1"/>
  <c r="BU51" i="5"/>
  <c r="BU45" i="5"/>
  <c r="BU52" i="5"/>
  <c r="BU50" i="5"/>
  <c r="X50" i="8" l="1"/>
  <c r="Y50" i="8" s="1"/>
  <c r="BW51" i="5"/>
  <c r="X52" i="8"/>
  <c r="Y52" i="8" s="1"/>
  <c r="BW53" i="5"/>
  <c r="X44" i="8"/>
  <c r="Y44" i="8" s="1"/>
  <c r="BW45" i="5"/>
  <c r="X49" i="8"/>
  <c r="Y49" i="8" s="1"/>
  <c r="BW50" i="5"/>
  <c r="X47" i="8"/>
  <c r="Y47" i="8" s="1"/>
  <c r="BW48" i="5"/>
  <c r="X60" i="8"/>
  <c r="Y60" i="8" s="1"/>
  <c r="BW61" i="5"/>
  <c r="X51" i="8"/>
  <c r="Y51" i="8" s="1"/>
  <c r="BW52" i="5"/>
  <c r="X62" i="8"/>
  <c r="Y62" i="8" s="1"/>
  <c r="BW63" i="5"/>
  <c r="BE50" i="5" l="1"/>
  <c r="BU15" i="5"/>
  <c r="BU27" i="5"/>
  <c r="BE27" i="5"/>
  <c r="BU30" i="5"/>
  <c r="BU32" i="5"/>
  <c r="BE15" i="5"/>
  <c r="BE26" i="5"/>
  <c r="BU60" i="5"/>
  <c r="BU16" i="5"/>
  <c r="BE48" i="5"/>
  <c r="BE51" i="5"/>
  <c r="T25" i="8" l="1"/>
  <c r="U25" i="8" s="1"/>
  <c r="BG26" i="5"/>
  <c r="X14" i="8"/>
  <c r="BW15" i="5"/>
  <c r="T14" i="8"/>
  <c r="U14" i="8" s="1"/>
  <c r="BG15" i="5"/>
  <c r="T49" i="8"/>
  <c r="U49" i="8" s="1"/>
  <c r="BG50" i="5"/>
  <c r="X26" i="8"/>
  <c r="Y26" i="8" s="1"/>
  <c r="BW27" i="5"/>
  <c r="T50" i="8"/>
  <c r="U50" i="8" s="1"/>
  <c r="BG51" i="5"/>
  <c r="X31" i="8"/>
  <c r="Y31" i="8" s="1"/>
  <c r="BW32" i="5"/>
  <c r="T47" i="8"/>
  <c r="U47" i="8" s="1"/>
  <c r="BG48" i="5"/>
  <c r="X29" i="8"/>
  <c r="Y29" i="8" s="1"/>
  <c r="BW30" i="5"/>
  <c r="X59" i="8"/>
  <c r="Y59" i="8" s="1"/>
  <c r="BW60" i="5"/>
  <c r="X15" i="8"/>
  <c r="Y15" i="8" s="1"/>
  <c r="BW16" i="5"/>
  <c r="T26" i="8"/>
  <c r="U26" i="8" s="1"/>
  <c r="BG27" i="5"/>
  <c r="BE36" i="5"/>
  <c r="BE28" i="5"/>
  <c r="BE41" i="5"/>
  <c r="BE31" i="5"/>
  <c r="BU17" i="5"/>
  <c r="BE38" i="5"/>
  <c r="BE20" i="5"/>
  <c r="BE21" i="5"/>
  <c r="BE56" i="5"/>
  <c r="BE35" i="5"/>
  <c r="BE18" i="5"/>
  <c r="BE25" i="5"/>
  <c r="BE22" i="5"/>
  <c r="BU31" i="5"/>
  <c r="BU26" i="5"/>
  <c r="BU40" i="5"/>
  <c r="BE37" i="5"/>
  <c r="BE44" i="5"/>
  <c r="BE24" i="5"/>
  <c r="BE46" i="5"/>
  <c r="BE43" i="5"/>
  <c r="BU46" i="5"/>
  <c r="BE49" i="5"/>
  <c r="BE33" i="5"/>
  <c r="BE42" i="5"/>
  <c r="BE34" i="5"/>
  <c r="BU47" i="5"/>
  <c r="BE29" i="5"/>
  <c r="BU19" i="5"/>
  <c r="BE14" i="5"/>
  <c r="X25" i="8" l="1"/>
  <c r="Y25" i="8" s="1"/>
  <c r="BW26" i="5"/>
  <c r="T33" i="8"/>
  <c r="U33" i="8" s="1"/>
  <c r="BG34" i="5"/>
  <c r="T45" i="8"/>
  <c r="U45" i="8" s="1"/>
  <c r="BG46" i="5"/>
  <c r="X30" i="8"/>
  <c r="Y30" i="8" s="1"/>
  <c r="BW31" i="5"/>
  <c r="T20" i="8"/>
  <c r="U20" i="8" s="1"/>
  <c r="BG21" i="5"/>
  <c r="T27" i="8"/>
  <c r="U27" i="8" s="1"/>
  <c r="BG28" i="5"/>
  <c r="T41" i="8"/>
  <c r="U41" i="8" s="1"/>
  <c r="BG42" i="5"/>
  <c r="T23" i="8"/>
  <c r="U23" i="8" s="1"/>
  <c r="BG24" i="5"/>
  <c r="T21" i="8"/>
  <c r="U21" i="8" s="1"/>
  <c r="BG22" i="5"/>
  <c r="T19" i="8"/>
  <c r="U19" i="8" s="1"/>
  <c r="BG20" i="5"/>
  <c r="T35" i="8"/>
  <c r="U35" i="8" s="1"/>
  <c r="BG36" i="5"/>
  <c r="X46" i="8"/>
  <c r="Y46" i="8" s="1"/>
  <c r="BW47" i="5"/>
  <c r="T13" i="8"/>
  <c r="BG14" i="5"/>
  <c r="T32" i="8"/>
  <c r="U32" i="8" s="1"/>
  <c r="BG33" i="5"/>
  <c r="T43" i="8"/>
  <c r="U43" i="8" s="1"/>
  <c r="BG44" i="5"/>
  <c r="T24" i="8"/>
  <c r="U24" i="8" s="1"/>
  <c r="BG25" i="5"/>
  <c r="T37" i="8"/>
  <c r="U37" i="8" s="1"/>
  <c r="BG38" i="5"/>
  <c r="Y14" i="8"/>
  <c r="T55" i="8"/>
  <c r="U55" i="8" s="1"/>
  <c r="BG56" i="5"/>
  <c r="X18" i="8"/>
  <c r="Y18" i="8" s="1"/>
  <c r="BW19" i="5"/>
  <c r="T48" i="8"/>
  <c r="U48" i="8" s="1"/>
  <c r="BG49" i="5"/>
  <c r="T36" i="8"/>
  <c r="U36" i="8" s="1"/>
  <c r="BG37" i="5"/>
  <c r="T17" i="8"/>
  <c r="U17" i="8" s="1"/>
  <c r="BG18" i="5"/>
  <c r="X16" i="8"/>
  <c r="Y16" i="8" s="1"/>
  <c r="BW17" i="5"/>
  <c r="T42" i="8"/>
  <c r="U42" i="8" s="1"/>
  <c r="BG43" i="5"/>
  <c r="T40" i="8"/>
  <c r="U40" i="8" s="1"/>
  <c r="BG41" i="5"/>
  <c r="T28" i="8"/>
  <c r="U28" i="8" s="1"/>
  <c r="BG29" i="5"/>
  <c r="X45" i="8"/>
  <c r="Y45" i="8" s="1"/>
  <c r="BW46" i="5"/>
  <c r="X39" i="8"/>
  <c r="Y39" i="8" s="1"/>
  <c r="BW40" i="5"/>
  <c r="T34" i="8"/>
  <c r="U34" i="8" s="1"/>
  <c r="BG35" i="5"/>
  <c r="T30" i="8"/>
  <c r="U30" i="8" s="1"/>
  <c r="BG31" i="5"/>
  <c r="BU35" i="5"/>
  <c r="BU42" i="5"/>
  <c r="BU38" i="5"/>
  <c r="BU49" i="5"/>
  <c r="BU39" i="5"/>
  <c r="BE39" i="5"/>
  <c r="BE74" i="5" s="1"/>
  <c r="BU24" i="5"/>
  <c r="BU43" i="5"/>
  <c r="BU29" i="5"/>
  <c r="BU44" i="5"/>
  <c r="BU18" i="5"/>
  <c r="BU21" i="5"/>
  <c r="BU34" i="5"/>
  <c r="BU37" i="5"/>
  <c r="BU33" i="5"/>
  <c r="BU41" i="5"/>
  <c r="BU20" i="5"/>
  <c r="BU36" i="5"/>
  <c r="X48" i="8" l="1"/>
  <c r="Y48" i="8" s="1"/>
  <c r="BW49" i="5"/>
  <c r="X42" i="8"/>
  <c r="Y42" i="8" s="1"/>
  <c r="BW43" i="5"/>
  <c r="X37" i="8"/>
  <c r="Y37" i="8" s="1"/>
  <c r="BW38" i="5"/>
  <c r="X28" i="8"/>
  <c r="Y28" i="8" s="1"/>
  <c r="BW29" i="5"/>
  <c r="X35" i="8"/>
  <c r="Y35" i="8" s="1"/>
  <c r="BW36" i="5"/>
  <c r="X33" i="8"/>
  <c r="Y33" i="8" s="1"/>
  <c r="BW34" i="5"/>
  <c r="X23" i="8"/>
  <c r="Y23" i="8" s="1"/>
  <c r="BW24" i="5"/>
  <c r="X41" i="8"/>
  <c r="Y41" i="8" s="1"/>
  <c r="BW42" i="5"/>
  <c r="X19" i="8"/>
  <c r="Y19" i="8" s="1"/>
  <c r="BW20" i="5"/>
  <c r="X34" i="8"/>
  <c r="Y34" i="8" s="1"/>
  <c r="BW35" i="5"/>
  <c r="X36" i="8"/>
  <c r="Y36" i="8" s="1"/>
  <c r="BW37" i="5"/>
  <c r="X20" i="8"/>
  <c r="Y20" i="8" s="1"/>
  <c r="BW21" i="5"/>
  <c r="X40" i="8"/>
  <c r="Y40" i="8" s="1"/>
  <c r="BW41" i="5"/>
  <c r="X17" i="8"/>
  <c r="Y17" i="8" s="1"/>
  <c r="BW18" i="5"/>
  <c r="X38" i="8"/>
  <c r="Y38" i="8" s="1"/>
  <c r="BW39" i="5"/>
  <c r="U13" i="8"/>
  <c r="T38" i="8"/>
  <c r="U38" i="8" s="1"/>
  <c r="U72" i="8" s="1"/>
  <c r="BG39" i="5"/>
  <c r="BG74" i="5" s="1"/>
  <c r="X32" i="8"/>
  <c r="Y32" i="8" s="1"/>
  <c r="BW33" i="5"/>
  <c r="X43" i="8"/>
  <c r="Y43" i="8" s="1"/>
  <c r="BW44" i="5"/>
  <c r="T72" i="8" l="1"/>
  <c r="Y27" i="5" l="1"/>
  <c r="L26" i="8" l="1"/>
  <c r="M26" i="8" s="1"/>
  <c r="AA27" i="5"/>
  <c r="X65" i="6" l="1"/>
  <c r="AB65" i="3" l="1"/>
  <c r="AC65" i="3" s="1"/>
  <c r="Z65" i="6"/>
  <c r="G65" i="6" l="1"/>
  <c r="AF63" i="8" l="1"/>
  <c r="AG63" i="8" s="1"/>
  <c r="I65" i="6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J74" i="5" s="1"/>
  <c r="I44" i="5" l="1"/>
  <c r="I47" i="5"/>
  <c r="I40" i="5"/>
  <c r="I25" i="5"/>
  <c r="G25" i="3" l="1"/>
  <c r="L25" i="5"/>
  <c r="G40" i="3"/>
  <c r="L40" i="5"/>
  <c r="G47" i="3"/>
  <c r="L47" i="5"/>
  <c r="I24" i="5"/>
  <c r="E74" i="6"/>
  <c r="G44" i="3"/>
  <c r="L44" i="5"/>
  <c r="I28" i="5"/>
  <c r="I29" i="5"/>
  <c r="I56" i="5"/>
  <c r="H47" i="3" l="1"/>
  <c r="G56" i="3"/>
  <c r="L56" i="5"/>
  <c r="G29" i="3"/>
  <c r="L29" i="5"/>
  <c r="H44" i="3"/>
  <c r="H40" i="3"/>
  <c r="G28" i="3"/>
  <c r="L28" i="5"/>
  <c r="G24" i="3"/>
  <c r="L24" i="5"/>
  <c r="H25" i="3"/>
  <c r="H28" i="3" l="1"/>
  <c r="H29" i="3"/>
  <c r="H56" i="3"/>
  <c r="H24" i="3"/>
  <c r="H49" i="5"/>
  <c r="H31" i="5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H33" i="8" l="1"/>
  <c r="I33" i="8" s="1"/>
  <c r="K34" i="5"/>
  <c r="H42" i="8"/>
  <c r="I42" i="8" s="1"/>
  <c r="K43" i="5"/>
  <c r="H32" i="8"/>
  <c r="I32" i="8" s="1"/>
  <c r="K33" i="5"/>
  <c r="H35" i="8"/>
  <c r="I35" i="8" s="1"/>
  <c r="K36" i="5"/>
  <c r="H41" i="8"/>
  <c r="I41" i="8" s="1"/>
  <c r="K42" i="5"/>
  <c r="H40" i="8"/>
  <c r="I40" i="8" s="1"/>
  <c r="K41" i="5"/>
  <c r="H21" i="8"/>
  <c r="I21" i="8" s="1"/>
  <c r="K22" i="5"/>
  <c r="H27" i="8"/>
  <c r="I27" i="8" s="1"/>
  <c r="K28" i="5"/>
  <c r="H17" i="8"/>
  <c r="K18" i="5"/>
  <c r="H45" i="8"/>
  <c r="I45" i="8" s="1"/>
  <c r="K46" i="5"/>
  <c r="H36" i="8"/>
  <c r="I36" i="8" s="1"/>
  <c r="K37" i="5"/>
  <c r="H39" i="8"/>
  <c r="I39" i="8" s="1"/>
  <c r="K40" i="5"/>
  <c r="H38" i="8"/>
  <c r="I38" i="8" s="1"/>
  <c r="K39" i="5"/>
  <c r="H24" i="8"/>
  <c r="I24" i="8" s="1"/>
  <c r="K25" i="5"/>
  <c r="H19" i="8"/>
  <c r="I19" i="8" s="1"/>
  <c r="K20" i="5"/>
  <c r="H30" i="8"/>
  <c r="I30" i="8" s="1"/>
  <c r="K31" i="5"/>
  <c r="H20" i="8"/>
  <c r="I20" i="8" s="1"/>
  <c r="K21" i="5"/>
  <c r="H28" i="8"/>
  <c r="I28" i="8" s="1"/>
  <c r="K29" i="5"/>
  <c r="H23" i="8"/>
  <c r="I23" i="8" s="1"/>
  <c r="K24" i="5"/>
  <c r="H46" i="8"/>
  <c r="I46" i="8" s="1"/>
  <c r="K47" i="5"/>
  <c r="H43" i="8"/>
  <c r="I43" i="8" s="1"/>
  <c r="K44" i="5"/>
  <c r="H48" i="8"/>
  <c r="I48" i="8" s="1"/>
  <c r="K49" i="5"/>
  <c r="H35" i="5"/>
  <c r="H56" i="5"/>
  <c r="H38" i="5"/>
  <c r="H74" i="5" l="1"/>
  <c r="I17" i="8"/>
  <c r="H34" i="8"/>
  <c r="I34" i="8" s="1"/>
  <c r="K35" i="5"/>
  <c r="H37" i="8"/>
  <c r="I37" i="8" s="1"/>
  <c r="K38" i="5"/>
  <c r="H55" i="8"/>
  <c r="I55" i="8" s="1"/>
  <c r="K56" i="5"/>
  <c r="K74" i="5" l="1"/>
  <c r="I72" i="8"/>
  <c r="H72" i="8"/>
  <c r="H42" i="4" l="1"/>
  <c r="H34" i="4"/>
  <c r="H37" i="4"/>
  <c r="H49" i="4"/>
  <c r="D41" i="8" l="1"/>
  <c r="E41" i="8" s="1"/>
  <c r="J42" i="4"/>
  <c r="D33" i="8"/>
  <c r="E33" i="8" s="1"/>
  <c r="J34" i="4"/>
  <c r="D36" i="8"/>
  <c r="E36" i="8" s="1"/>
  <c r="J37" i="4"/>
  <c r="D48" i="8"/>
  <c r="E48" i="8" s="1"/>
  <c r="J49" i="4"/>
  <c r="X69" i="6" l="1"/>
  <c r="W69" i="6"/>
  <c r="AJ67" i="8" l="1"/>
  <c r="AK67" i="8" s="1"/>
  <c r="Y69" i="6"/>
  <c r="AB69" i="3"/>
  <c r="AC69" i="3" s="1"/>
  <c r="Z69" i="6"/>
  <c r="H69" i="6"/>
  <c r="G69" i="6"/>
  <c r="AF67" i="8" l="1"/>
  <c r="AG67" i="8" s="1"/>
  <c r="I69" i="6"/>
  <c r="Y69" i="3"/>
  <c r="Z69" i="3" s="1"/>
  <c r="J69" i="6"/>
  <c r="W67" i="6" l="1"/>
  <c r="X67" i="6"/>
  <c r="W19" i="6"/>
  <c r="AB67" i="3" l="1"/>
  <c r="AC67" i="3" s="1"/>
  <c r="Z67" i="6"/>
  <c r="AJ18" i="8"/>
  <c r="AK18" i="8" s="1"/>
  <c r="Y19" i="6"/>
  <c r="AJ65" i="8"/>
  <c r="AK65" i="8" s="1"/>
  <c r="Y67" i="6"/>
  <c r="H67" i="6"/>
  <c r="G67" i="6"/>
  <c r="Y67" i="3" l="1"/>
  <c r="Z67" i="3" s="1"/>
  <c r="J67" i="6"/>
  <c r="AF65" i="8"/>
  <c r="AG65" i="8" s="1"/>
  <c r="I67" i="6"/>
  <c r="BU22" i="5" l="1"/>
  <c r="X21" i="8" l="1"/>
  <c r="BW22" i="5"/>
  <c r="Y21" i="8" l="1"/>
  <c r="H35" i="4" l="1"/>
  <c r="D34" i="8" l="1"/>
  <c r="E34" i="8" s="1"/>
  <c r="J35" i="4"/>
  <c r="AO18" i="5" l="1"/>
  <c r="AO35" i="5"/>
  <c r="AO47" i="5"/>
  <c r="AO41" i="5"/>
  <c r="P40" i="8" l="1"/>
  <c r="Q40" i="8" s="1"/>
  <c r="AQ41" i="5"/>
  <c r="P17" i="8"/>
  <c r="AQ18" i="5"/>
  <c r="P46" i="8"/>
  <c r="Q46" i="8" s="1"/>
  <c r="AQ47" i="5"/>
  <c r="P34" i="8"/>
  <c r="Q34" i="8" s="1"/>
  <c r="AQ35" i="5"/>
  <c r="AO40" i="5"/>
  <c r="AO43" i="5"/>
  <c r="AO36" i="5"/>
  <c r="AO49" i="5"/>
  <c r="AO38" i="5"/>
  <c r="AO19" i="5"/>
  <c r="AO37" i="5"/>
  <c r="AO74" i="5" l="1"/>
  <c r="P37" i="8"/>
  <c r="Q37" i="8" s="1"/>
  <c r="AQ38" i="5"/>
  <c r="P42" i="8"/>
  <c r="Q42" i="8" s="1"/>
  <c r="AQ43" i="5"/>
  <c r="P39" i="8"/>
  <c r="Q39" i="8" s="1"/>
  <c r="AQ40" i="5"/>
  <c r="P48" i="8"/>
  <c r="Q48" i="8" s="1"/>
  <c r="AQ49" i="5"/>
  <c r="Q17" i="8"/>
  <c r="P36" i="8"/>
  <c r="Q36" i="8" s="1"/>
  <c r="AQ37" i="5"/>
  <c r="P18" i="8"/>
  <c r="Q18" i="8" s="1"/>
  <c r="AQ19" i="5"/>
  <c r="P35" i="8"/>
  <c r="Q35" i="8" s="1"/>
  <c r="AQ36" i="5"/>
  <c r="AQ74" i="5" l="1"/>
  <c r="Q72" i="8"/>
  <c r="P72" i="8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G21" i="3" l="1"/>
  <c r="L21" i="5"/>
  <c r="G34" i="3"/>
  <c r="L34" i="5"/>
  <c r="G39" i="3"/>
  <c r="L39" i="5"/>
  <c r="G41" i="3"/>
  <c r="L41" i="5"/>
  <c r="G35" i="3"/>
  <c r="L35" i="5"/>
  <c r="G42" i="3"/>
  <c r="L42" i="5"/>
  <c r="G22" i="3"/>
  <c r="L22" i="5"/>
  <c r="G37" i="3"/>
  <c r="L37" i="5"/>
  <c r="G33" i="3"/>
  <c r="L33" i="5"/>
  <c r="G49" i="3"/>
  <c r="L49" i="5"/>
  <c r="G20" i="3"/>
  <c r="L20" i="5"/>
  <c r="G36" i="3"/>
  <c r="L36" i="5"/>
  <c r="G38" i="3"/>
  <c r="L38" i="5"/>
  <c r="G43" i="3"/>
  <c r="L43" i="5"/>
  <c r="G46" i="3"/>
  <c r="L46" i="5"/>
  <c r="X19" i="6"/>
  <c r="AB19" i="3" l="1"/>
  <c r="AC19" i="3" s="1"/>
  <c r="Z19" i="6"/>
  <c r="H46" i="3"/>
  <c r="H36" i="3"/>
  <c r="H33" i="3"/>
  <c r="H42" i="3"/>
  <c r="H39" i="3"/>
  <c r="H43" i="3"/>
  <c r="H20" i="3"/>
  <c r="H37" i="3"/>
  <c r="H35" i="3"/>
  <c r="H34" i="3"/>
  <c r="H38" i="3"/>
  <c r="H49" i="3"/>
  <c r="H22" i="3"/>
  <c r="H41" i="3"/>
  <c r="H21" i="3"/>
  <c r="I18" i="5"/>
  <c r="I31" i="5"/>
  <c r="G31" i="3" l="1"/>
  <c r="L31" i="5"/>
  <c r="G18" i="3"/>
  <c r="L18" i="5"/>
  <c r="L74" i="5" s="1"/>
  <c r="I74" i="5"/>
  <c r="BF33" i="5"/>
  <c r="P33" i="3" l="1"/>
  <c r="Q33" i="3" s="1"/>
  <c r="BH33" i="5"/>
  <c r="H18" i="3"/>
  <c r="G74" i="3"/>
  <c r="H31" i="3"/>
  <c r="BF28" i="5"/>
  <c r="BF21" i="5"/>
  <c r="AP22" i="5"/>
  <c r="AP21" i="5"/>
  <c r="AP39" i="5"/>
  <c r="BF43" i="5"/>
  <c r="AP20" i="5"/>
  <c r="BF31" i="5"/>
  <c r="AP38" i="5"/>
  <c r="BF35" i="5"/>
  <c r="BF40" i="5"/>
  <c r="BF56" i="5"/>
  <c r="AP25" i="5"/>
  <c r="AP49" i="5"/>
  <c r="BF19" i="5"/>
  <c r="AP34" i="5"/>
  <c r="AP29" i="5"/>
  <c r="BF36" i="5"/>
  <c r="BF41" i="5"/>
  <c r="BF22" i="5"/>
  <c r="BF62" i="5"/>
  <c r="AP43" i="5"/>
  <c r="AP56" i="5"/>
  <c r="BF42" i="5"/>
  <c r="BF34" i="5"/>
  <c r="BF25" i="5"/>
  <c r="BF47" i="5"/>
  <c r="AP31" i="5"/>
  <c r="AP33" i="5"/>
  <c r="AP40" i="5"/>
  <c r="BF29" i="5"/>
  <c r="AP35" i="5"/>
  <c r="BF49" i="5"/>
  <c r="AP42" i="5"/>
  <c r="AP44" i="5"/>
  <c r="BF26" i="5"/>
  <c r="AP28" i="5"/>
  <c r="AP41" i="5"/>
  <c r="BF39" i="5"/>
  <c r="BF20" i="5"/>
  <c r="BF46" i="5"/>
  <c r="BF44" i="5"/>
  <c r="BF38" i="5"/>
  <c r="BF61" i="5"/>
  <c r="AP46" i="5"/>
  <c r="AP36" i="5"/>
  <c r="BF37" i="5"/>
  <c r="J36" i="3" l="1"/>
  <c r="K36" i="3" s="1"/>
  <c r="AR36" i="5"/>
  <c r="P41" i="3"/>
  <c r="Q41" i="3" s="1"/>
  <c r="BH41" i="5"/>
  <c r="J39" i="3"/>
  <c r="K39" i="3" s="1"/>
  <c r="AR39" i="5"/>
  <c r="P21" i="3"/>
  <c r="Q21" i="3" s="1"/>
  <c r="BH21" i="5"/>
  <c r="J40" i="3"/>
  <c r="K40" i="3" s="1"/>
  <c r="AR40" i="5"/>
  <c r="P25" i="3"/>
  <c r="Q25" i="3" s="1"/>
  <c r="BH25" i="5"/>
  <c r="P19" i="3"/>
  <c r="Q19" i="3" s="1"/>
  <c r="BH19" i="5"/>
  <c r="J25" i="3"/>
  <c r="AR25" i="5"/>
  <c r="P31" i="3"/>
  <c r="Q31" i="3" s="1"/>
  <c r="BH31" i="5"/>
  <c r="J21" i="3"/>
  <c r="AR21" i="5"/>
  <c r="J46" i="3"/>
  <c r="AR46" i="5"/>
  <c r="P61" i="3"/>
  <c r="BH61" i="5"/>
  <c r="P20" i="3"/>
  <c r="Q20" i="3" s="1"/>
  <c r="BH20" i="5"/>
  <c r="J41" i="3"/>
  <c r="K41" i="3" s="1"/>
  <c r="AR41" i="5"/>
  <c r="J44" i="3"/>
  <c r="K44" i="3" s="1"/>
  <c r="AR44" i="5"/>
  <c r="J56" i="3"/>
  <c r="AR56" i="5"/>
  <c r="P36" i="3"/>
  <c r="Q36" i="3" s="1"/>
  <c r="BH36" i="5"/>
  <c r="P56" i="3"/>
  <c r="Q56" i="3" s="1"/>
  <c r="BH56" i="5"/>
  <c r="P35" i="3"/>
  <c r="Q35" i="3" s="1"/>
  <c r="BH35" i="5"/>
  <c r="J22" i="3"/>
  <c r="AR22" i="5"/>
  <c r="P37" i="3"/>
  <c r="Q37" i="3" s="1"/>
  <c r="BH37" i="5"/>
  <c r="P26" i="3"/>
  <c r="Q26" i="3" s="1"/>
  <c r="BH26" i="5"/>
  <c r="P38" i="3"/>
  <c r="Q38" i="3" s="1"/>
  <c r="BH38" i="5"/>
  <c r="J33" i="3"/>
  <c r="K33" i="3" s="1"/>
  <c r="AR33" i="5"/>
  <c r="J43" i="3"/>
  <c r="K43" i="3" s="1"/>
  <c r="AR43" i="5"/>
  <c r="P62" i="3"/>
  <c r="BH62" i="5"/>
  <c r="J29" i="3"/>
  <c r="AR29" i="5"/>
  <c r="J49" i="3"/>
  <c r="K49" i="3" s="1"/>
  <c r="AR49" i="5"/>
  <c r="J20" i="3"/>
  <c r="K20" i="3" s="1"/>
  <c r="AR20" i="5"/>
  <c r="P28" i="3"/>
  <c r="Q28" i="3" s="1"/>
  <c r="BH28" i="5"/>
  <c r="P29" i="3"/>
  <c r="Q29" i="3" s="1"/>
  <c r="BH29" i="5"/>
  <c r="P39" i="3"/>
  <c r="Q39" i="3" s="1"/>
  <c r="BH39" i="5"/>
  <c r="J42" i="3"/>
  <c r="K42" i="3" s="1"/>
  <c r="AR42" i="5"/>
  <c r="P44" i="3"/>
  <c r="Q44" i="3" s="1"/>
  <c r="BH44" i="5"/>
  <c r="P49" i="3"/>
  <c r="Q49" i="3" s="1"/>
  <c r="BH49" i="5"/>
  <c r="J31" i="3"/>
  <c r="K31" i="3" s="1"/>
  <c r="AR31" i="5"/>
  <c r="P34" i="3"/>
  <c r="Q34" i="3" s="1"/>
  <c r="BH34" i="5"/>
  <c r="P40" i="3"/>
  <c r="Q40" i="3" s="1"/>
  <c r="BH40" i="5"/>
  <c r="J38" i="3"/>
  <c r="K38" i="3" s="1"/>
  <c r="AR38" i="5"/>
  <c r="P43" i="3"/>
  <c r="Q43" i="3" s="1"/>
  <c r="BH43" i="5"/>
  <c r="J35" i="3"/>
  <c r="K35" i="3" s="1"/>
  <c r="AR35" i="5"/>
  <c r="P46" i="3"/>
  <c r="Q46" i="3" s="1"/>
  <c r="BH46" i="5"/>
  <c r="J28" i="3"/>
  <c r="AR28" i="5"/>
  <c r="P47" i="3"/>
  <c r="Q47" i="3" s="1"/>
  <c r="BH47" i="5"/>
  <c r="P42" i="3"/>
  <c r="Q42" i="3" s="1"/>
  <c r="BH42" i="5"/>
  <c r="P22" i="3"/>
  <c r="Q22" i="3" s="1"/>
  <c r="BH22" i="5"/>
  <c r="J34" i="3"/>
  <c r="K34" i="3" s="1"/>
  <c r="AR34" i="5"/>
  <c r="H74" i="3"/>
  <c r="BF64" i="5"/>
  <c r="BF51" i="5"/>
  <c r="BF67" i="5"/>
  <c r="BF65" i="5"/>
  <c r="BF60" i="5"/>
  <c r="BF16" i="5"/>
  <c r="BF24" i="5"/>
  <c r="AP24" i="5"/>
  <c r="AP47" i="5"/>
  <c r="AP18" i="5"/>
  <c r="AP37" i="5"/>
  <c r="BF48" i="5"/>
  <c r="BF53" i="5"/>
  <c r="BF15" i="5"/>
  <c r="BF52" i="5"/>
  <c r="BF69" i="5"/>
  <c r="BF18" i="5"/>
  <c r="BF23" i="5"/>
  <c r="BF58" i="5"/>
  <c r="BF17" i="5"/>
  <c r="AP19" i="5"/>
  <c r="BF27" i="5"/>
  <c r="BF32" i="5"/>
  <c r="BF63" i="5"/>
  <c r="AP26" i="5"/>
  <c r="BF30" i="5"/>
  <c r="BF70" i="5"/>
  <c r="BF50" i="5"/>
  <c r="BF57" i="5"/>
  <c r="P57" i="3" s="1"/>
  <c r="BF45" i="5"/>
  <c r="BF54" i="5"/>
  <c r="BF55" i="5"/>
  <c r="BF68" i="5"/>
  <c r="BF59" i="5"/>
  <c r="P68" i="3" l="1"/>
  <c r="BH68" i="5"/>
  <c r="Q57" i="3"/>
  <c r="J26" i="3"/>
  <c r="AR26" i="5"/>
  <c r="P15" i="3"/>
  <c r="BH15" i="5"/>
  <c r="P24" i="3"/>
  <c r="Q24" i="3" s="1"/>
  <c r="BH24" i="5"/>
  <c r="P64" i="3"/>
  <c r="BH64" i="5"/>
  <c r="P55" i="3"/>
  <c r="BH55" i="5"/>
  <c r="P45" i="3"/>
  <c r="BH45" i="5"/>
  <c r="P50" i="3"/>
  <c r="Q50" i="3" s="1"/>
  <c r="BH50" i="5"/>
  <c r="P30" i="3"/>
  <c r="BH30" i="5"/>
  <c r="P63" i="3"/>
  <c r="BH63" i="5"/>
  <c r="P23" i="3"/>
  <c r="BH23" i="5"/>
  <c r="P53" i="3"/>
  <c r="BH53" i="5"/>
  <c r="J37" i="3"/>
  <c r="K37" i="3" s="1"/>
  <c r="AR37" i="5"/>
  <c r="J24" i="3"/>
  <c r="AR24" i="5"/>
  <c r="P16" i="3"/>
  <c r="BH16" i="5"/>
  <c r="P65" i="3"/>
  <c r="BH65" i="5"/>
  <c r="K29" i="3"/>
  <c r="Q61" i="3"/>
  <c r="P54" i="3"/>
  <c r="BH54" i="5"/>
  <c r="P70" i="3"/>
  <c r="BH70" i="5"/>
  <c r="P32" i="3"/>
  <c r="BH32" i="5"/>
  <c r="P58" i="3"/>
  <c r="BH58" i="5"/>
  <c r="P18" i="3"/>
  <c r="Q18" i="3" s="1"/>
  <c r="BH18" i="5"/>
  <c r="P48" i="3"/>
  <c r="BH48" i="5"/>
  <c r="P60" i="3"/>
  <c r="BH60" i="5"/>
  <c r="P67" i="3"/>
  <c r="BH67" i="5"/>
  <c r="J18" i="3"/>
  <c r="AR18" i="5"/>
  <c r="AP74" i="5"/>
  <c r="P51" i="3"/>
  <c r="Q51" i="3" s="1"/>
  <c r="BH51" i="5"/>
  <c r="Q62" i="3"/>
  <c r="K22" i="3"/>
  <c r="K46" i="3"/>
  <c r="K25" i="3"/>
  <c r="J19" i="3"/>
  <c r="AR19" i="5"/>
  <c r="P69" i="3"/>
  <c r="BH69" i="5"/>
  <c r="J47" i="3"/>
  <c r="AR47" i="5"/>
  <c r="P59" i="3"/>
  <c r="BH59" i="5"/>
  <c r="P27" i="3"/>
  <c r="BH27" i="5"/>
  <c r="P17" i="3"/>
  <c r="BH17" i="5"/>
  <c r="P52" i="3"/>
  <c r="BH52" i="5"/>
  <c r="K28" i="3"/>
  <c r="K56" i="3"/>
  <c r="K21" i="3"/>
  <c r="BF14" i="5"/>
  <c r="P14" i="3" l="1"/>
  <c r="BF74" i="5"/>
  <c r="BH14" i="5"/>
  <c r="BH74" i="5" s="1"/>
  <c r="Q17" i="3"/>
  <c r="K47" i="3"/>
  <c r="Q67" i="3"/>
  <c r="Q70" i="3"/>
  <c r="K24" i="3"/>
  <c r="Q23" i="3"/>
  <c r="Q64" i="3"/>
  <c r="K26" i="3"/>
  <c r="Q27" i="3"/>
  <c r="Q69" i="3"/>
  <c r="Q60" i="3"/>
  <c r="Q58" i="3"/>
  <c r="Q54" i="3"/>
  <c r="Q65" i="3"/>
  <c r="Q63" i="3"/>
  <c r="Q45" i="3"/>
  <c r="Q52" i="3"/>
  <c r="Q59" i="3"/>
  <c r="K19" i="3"/>
  <c r="AR74" i="5"/>
  <c r="K18" i="3"/>
  <c r="J74" i="3"/>
  <c r="Q48" i="3"/>
  <c r="Q32" i="3"/>
  <c r="Q16" i="3"/>
  <c r="Q53" i="3"/>
  <c r="Q30" i="3"/>
  <c r="Q55" i="3"/>
  <c r="Q15" i="3"/>
  <c r="Q68" i="3"/>
  <c r="K74" i="3" l="1"/>
  <c r="P74" i="3"/>
  <c r="Q14" i="3"/>
  <c r="Q74" i="3" s="1"/>
  <c r="G68" i="6" l="1"/>
  <c r="AF66" i="8" l="1"/>
  <c r="AG66" i="8" s="1"/>
  <c r="I68" i="6"/>
  <c r="G42" i="6"/>
  <c r="AF41" i="8" l="1"/>
  <c r="AG41" i="8" s="1"/>
  <c r="I42" i="6"/>
  <c r="G45" i="6"/>
  <c r="G23" i="6"/>
  <c r="G35" i="6"/>
  <c r="G48" i="6"/>
  <c r="G26" i="6"/>
  <c r="G34" i="6"/>
  <c r="G40" i="6"/>
  <c r="G38" i="6"/>
  <c r="G31" i="6"/>
  <c r="AF22" i="8" l="1"/>
  <c r="AG22" i="8" s="1"/>
  <c r="I23" i="6"/>
  <c r="AF37" i="8"/>
  <c r="AG37" i="8" s="1"/>
  <c r="I38" i="6"/>
  <c r="AF39" i="8"/>
  <c r="AG39" i="8" s="1"/>
  <c r="I40" i="6"/>
  <c r="AF34" i="8"/>
  <c r="AG34" i="8" s="1"/>
  <c r="I35" i="6"/>
  <c r="AF44" i="8"/>
  <c r="AG44" i="8" s="1"/>
  <c r="I45" i="6"/>
  <c r="AF30" i="8"/>
  <c r="AG30" i="8" s="1"/>
  <c r="I31" i="6"/>
  <c r="AF25" i="8"/>
  <c r="AG25" i="8" s="1"/>
  <c r="I26" i="6"/>
  <c r="AF33" i="8"/>
  <c r="AG33" i="8" s="1"/>
  <c r="I34" i="6"/>
  <c r="AF47" i="8"/>
  <c r="AG47" i="8" s="1"/>
  <c r="I48" i="6"/>
  <c r="G37" i="6"/>
  <c r="G49" i="6"/>
  <c r="G43" i="6"/>
  <c r="G47" i="6"/>
  <c r="G36" i="6"/>
  <c r="G33" i="6"/>
  <c r="G41" i="6"/>
  <c r="G20" i="6"/>
  <c r="G17" i="6"/>
  <c r="AF19" i="8" l="1"/>
  <c r="AG19" i="8" s="1"/>
  <c r="I20" i="6"/>
  <c r="AF35" i="8"/>
  <c r="AG35" i="8" s="1"/>
  <c r="I36" i="6"/>
  <c r="AF48" i="8"/>
  <c r="AG48" i="8" s="1"/>
  <c r="I49" i="6"/>
  <c r="AF40" i="8"/>
  <c r="AG40" i="8" s="1"/>
  <c r="I41" i="6"/>
  <c r="AF42" i="8"/>
  <c r="AG42" i="8" s="1"/>
  <c r="I43" i="6"/>
  <c r="AF36" i="8"/>
  <c r="AG36" i="8" s="1"/>
  <c r="I37" i="6"/>
  <c r="AF46" i="8"/>
  <c r="AG46" i="8" s="1"/>
  <c r="I47" i="6"/>
  <c r="AF16" i="8"/>
  <c r="AG16" i="8" s="1"/>
  <c r="I17" i="6"/>
  <c r="AF32" i="8"/>
  <c r="AG32" i="8" s="1"/>
  <c r="I33" i="6"/>
  <c r="G44" i="6" l="1"/>
  <c r="AF43" i="8" l="1"/>
  <c r="AG43" i="8" s="1"/>
  <c r="I44" i="6"/>
  <c r="G19" i="6" l="1"/>
  <c r="AF18" i="8" l="1"/>
  <c r="AG18" i="8" s="1"/>
  <c r="I19" i="6"/>
  <c r="G60" i="6" l="1"/>
  <c r="AF59" i="8" l="1"/>
  <c r="AG59" i="8" s="1"/>
  <c r="I60" i="6"/>
  <c r="W22" i="6" l="1"/>
  <c r="AJ21" i="8" l="1"/>
  <c r="AK21" i="8" s="1"/>
  <c r="Y22" i="6"/>
  <c r="X59" i="6"/>
  <c r="X22" i="6"/>
  <c r="G14" i="6"/>
  <c r="W15" i="6"/>
  <c r="W59" i="6"/>
  <c r="G22" i="6"/>
  <c r="W14" i="6"/>
  <c r="AF21" i="8" l="1"/>
  <c r="AG21" i="8" s="1"/>
  <c r="I22" i="6"/>
  <c r="AB22" i="3"/>
  <c r="AC22" i="3" s="1"/>
  <c r="Z22" i="6"/>
  <c r="AJ14" i="8"/>
  <c r="AK14" i="8" s="1"/>
  <c r="Y15" i="6"/>
  <c r="AJ13" i="8"/>
  <c r="W74" i="6"/>
  <c r="Y14" i="6"/>
  <c r="AJ58" i="8"/>
  <c r="AK58" i="8" s="1"/>
  <c r="Y59" i="6"/>
  <c r="X15" i="6"/>
  <c r="AF13" i="8"/>
  <c r="I14" i="6"/>
  <c r="AB59" i="3"/>
  <c r="AC59" i="3" s="1"/>
  <c r="Z59" i="6"/>
  <c r="X14" i="6"/>
  <c r="H59" i="6"/>
  <c r="G59" i="6"/>
  <c r="G15" i="6"/>
  <c r="G74" i="6" s="1"/>
  <c r="AF58" i="8" l="1"/>
  <c r="AG58" i="8" s="1"/>
  <c r="I59" i="6"/>
  <c r="Y74" i="6"/>
  <c r="AB15" i="3"/>
  <c r="AC15" i="3" s="1"/>
  <c r="Z15" i="6"/>
  <c r="AF14" i="8"/>
  <c r="AG14" i="8" s="1"/>
  <c r="I15" i="6"/>
  <c r="I74" i="6" s="1"/>
  <c r="Y59" i="3"/>
  <c r="Z59" i="3" s="1"/>
  <c r="J59" i="6"/>
  <c r="AB14" i="3"/>
  <c r="Z14" i="6"/>
  <c r="AG13" i="8"/>
  <c r="AJ72" i="8"/>
  <c r="AK13" i="8"/>
  <c r="AK72" i="8" s="1"/>
  <c r="AG72" i="8" l="1"/>
  <c r="AF72" i="8"/>
  <c r="AC14" i="3"/>
  <c r="BU28" i="5" l="1"/>
  <c r="X27" i="8" l="1"/>
  <c r="BW28" i="5"/>
  <c r="BW74" i="5" s="1"/>
  <c r="BU74" i="5"/>
  <c r="Y27" i="8" l="1"/>
  <c r="Y72" i="8" s="1"/>
  <c r="X72" i="8"/>
  <c r="BV58" i="5" l="1"/>
  <c r="BV53" i="5"/>
  <c r="BV51" i="5"/>
  <c r="BV45" i="5"/>
  <c r="BV70" i="5"/>
  <c r="BV55" i="5"/>
  <c r="BV50" i="5"/>
  <c r="BV61" i="5"/>
  <c r="BV59" i="5"/>
  <c r="BV54" i="5"/>
  <c r="BV65" i="5"/>
  <c r="BV68" i="5"/>
  <c r="BV69" i="5"/>
  <c r="BV67" i="5"/>
  <c r="BV23" i="5"/>
  <c r="S23" i="3" l="1"/>
  <c r="BX23" i="5"/>
  <c r="S54" i="3"/>
  <c r="BX54" i="5"/>
  <c r="S61" i="3"/>
  <c r="BX61" i="5"/>
  <c r="S55" i="3"/>
  <c r="BX55" i="5"/>
  <c r="S51" i="3"/>
  <c r="T51" i="3" s="1"/>
  <c r="BX51" i="5"/>
  <c r="S65" i="3"/>
  <c r="BX65" i="5"/>
  <c r="S59" i="3"/>
  <c r="BX59" i="5"/>
  <c r="S50" i="3"/>
  <c r="T50" i="3" s="1"/>
  <c r="BX50" i="5"/>
  <c r="S45" i="3"/>
  <c r="BX45" i="5"/>
  <c r="S69" i="3"/>
  <c r="BX69" i="5"/>
  <c r="S70" i="3"/>
  <c r="BX70" i="5"/>
  <c r="S67" i="3"/>
  <c r="BX67" i="5"/>
  <c r="S68" i="3"/>
  <c r="BX68" i="5"/>
  <c r="S53" i="3"/>
  <c r="BX53" i="5"/>
  <c r="S58" i="3"/>
  <c r="BX58" i="5"/>
  <c r="BV17" i="5"/>
  <c r="T58" i="3" l="1"/>
  <c r="T67" i="3"/>
  <c r="T45" i="3"/>
  <c r="T65" i="3"/>
  <c r="T61" i="3"/>
  <c r="T53" i="3"/>
  <c r="T70" i="3"/>
  <c r="T54" i="3"/>
  <c r="S17" i="3"/>
  <c r="BX17" i="5"/>
  <c r="T68" i="3"/>
  <c r="T69" i="3"/>
  <c r="T59" i="3"/>
  <c r="T55" i="3"/>
  <c r="T23" i="3"/>
  <c r="T17" i="3" l="1"/>
  <c r="Y32" i="5" l="1"/>
  <c r="Y17" i="5"/>
  <c r="Y15" i="5"/>
  <c r="Y30" i="5"/>
  <c r="Y60" i="5"/>
  <c r="Y18" i="5"/>
  <c r="Y19" i="5"/>
  <c r="L59" i="8" l="1"/>
  <c r="M59" i="8" s="1"/>
  <c r="AA60" i="5"/>
  <c r="L29" i="8"/>
  <c r="M29" i="8" s="1"/>
  <c r="AA30" i="5"/>
  <c r="L18" i="8"/>
  <c r="M18" i="8" s="1"/>
  <c r="AA19" i="5"/>
  <c r="L16" i="8"/>
  <c r="M16" i="8" s="1"/>
  <c r="AA17" i="5"/>
  <c r="L14" i="8"/>
  <c r="M14" i="8" s="1"/>
  <c r="AA15" i="5"/>
  <c r="L31" i="8"/>
  <c r="M31" i="8" s="1"/>
  <c r="AA32" i="5"/>
  <c r="L17" i="8"/>
  <c r="AA18" i="5"/>
  <c r="Y74" i="5"/>
  <c r="AA74" i="5" l="1"/>
  <c r="M17" i="8"/>
  <c r="M72" i="8" s="1"/>
  <c r="L72" i="8"/>
  <c r="Z16" i="5" l="1"/>
  <c r="Z53" i="5"/>
  <c r="Z59" i="5"/>
  <c r="Z30" i="5"/>
  <c r="Z32" i="5"/>
  <c r="Z54" i="5"/>
  <c r="Z51" i="5"/>
  <c r="Z50" i="5"/>
  <c r="Z58" i="5"/>
  <c r="Z48" i="5"/>
  <c r="Z65" i="5"/>
  <c r="Z19" i="5"/>
  <c r="Z17" i="5"/>
  <c r="Z23" i="5"/>
  <c r="Z57" i="5"/>
  <c r="M57" i="3" s="1"/>
  <c r="N57" i="3" s="1"/>
  <c r="Z45" i="5"/>
  <c r="Z60" i="5"/>
  <c r="Z64" i="5"/>
  <c r="M64" i="3" s="1"/>
  <c r="N64" i="3" s="1"/>
  <c r="Z67" i="5"/>
  <c r="Z55" i="5"/>
  <c r="Z70" i="5"/>
  <c r="Z27" i="5"/>
  <c r="Z63" i="5"/>
  <c r="Z52" i="5"/>
  <c r="Z15" i="5"/>
  <c r="Z69" i="5"/>
  <c r="Z68" i="5"/>
  <c r="M15" i="3" l="1"/>
  <c r="AB15" i="5"/>
  <c r="Z74" i="5"/>
  <c r="M67" i="3"/>
  <c r="AB67" i="5"/>
  <c r="M23" i="3"/>
  <c r="N23" i="3" s="1"/>
  <c r="AB23" i="5"/>
  <c r="M32" i="3"/>
  <c r="N32" i="3" s="1"/>
  <c r="AB32" i="5"/>
  <c r="M16" i="3"/>
  <c r="N16" i="3" s="1"/>
  <c r="AB16" i="5"/>
  <c r="M60" i="3"/>
  <c r="N60" i="3" s="1"/>
  <c r="AB60" i="5"/>
  <c r="M68" i="3"/>
  <c r="N68" i="3" s="1"/>
  <c r="AB68" i="5"/>
  <c r="M55" i="3"/>
  <c r="N55" i="3" s="1"/>
  <c r="AB55" i="5"/>
  <c r="M45" i="3"/>
  <c r="N45" i="3" s="1"/>
  <c r="AB45" i="5"/>
  <c r="M19" i="3"/>
  <c r="N19" i="3" s="1"/>
  <c r="AB19" i="5"/>
  <c r="M48" i="3"/>
  <c r="N48" i="3" s="1"/>
  <c r="AB48" i="5"/>
  <c r="M51" i="3"/>
  <c r="N51" i="3" s="1"/>
  <c r="AB51" i="5"/>
  <c r="M52" i="3"/>
  <c r="N52" i="3" s="1"/>
  <c r="AB52" i="5"/>
  <c r="M63" i="3"/>
  <c r="N63" i="3" s="1"/>
  <c r="AB63" i="5"/>
  <c r="M70" i="3"/>
  <c r="N70" i="3" s="1"/>
  <c r="AB70" i="5"/>
  <c r="M30" i="3"/>
  <c r="N30" i="3" s="1"/>
  <c r="AB30" i="5"/>
  <c r="M59" i="3"/>
  <c r="AB59" i="5"/>
  <c r="M65" i="3"/>
  <c r="N65" i="3" s="1"/>
  <c r="AB65" i="5"/>
  <c r="M58" i="3"/>
  <c r="N58" i="3" s="1"/>
  <c r="AB58" i="5"/>
  <c r="M50" i="3"/>
  <c r="N50" i="3" s="1"/>
  <c r="AB50" i="5"/>
  <c r="M54" i="3"/>
  <c r="N54" i="3" s="1"/>
  <c r="AB54" i="5"/>
  <c r="M53" i="3"/>
  <c r="N53" i="3" s="1"/>
  <c r="AB53" i="5"/>
  <c r="M69" i="3"/>
  <c r="AB69" i="5"/>
  <c r="M27" i="3"/>
  <c r="N27" i="3" s="1"/>
  <c r="AB27" i="5"/>
  <c r="M17" i="3"/>
  <c r="N17" i="3" s="1"/>
  <c r="AB17" i="5"/>
  <c r="N69" i="3" l="1"/>
  <c r="AK69" i="3"/>
  <c r="N59" i="3"/>
  <c r="AK59" i="3"/>
  <c r="N67" i="3"/>
  <c r="AK67" i="3"/>
  <c r="AB74" i="5"/>
  <c r="N15" i="3"/>
  <c r="M74" i="3"/>
  <c r="AQ67" i="3" l="1"/>
  <c r="AR67" i="3" s="1"/>
  <c r="AL67" i="3"/>
  <c r="AQ59" i="3"/>
  <c r="AR59" i="3" s="1"/>
  <c r="AL59" i="3"/>
  <c r="N74" i="3"/>
  <c r="AQ69" i="3"/>
  <c r="AR69" i="3" s="1"/>
  <c r="AL69" i="3"/>
  <c r="BV30" i="5" l="1"/>
  <c r="BV27" i="5"/>
  <c r="S27" i="3" l="1"/>
  <c r="BX27" i="5"/>
  <c r="S30" i="3"/>
  <c r="BX30" i="5"/>
  <c r="BV32" i="5"/>
  <c r="BV16" i="5"/>
  <c r="S32" i="3" l="1"/>
  <c r="BX32" i="5"/>
  <c r="S16" i="3"/>
  <c r="BX16" i="5"/>
  <c r="T30" i="3"/>
  <c r="T27" i="3"/>
  <c r="T16" i="3" l="1"/>
  <c r="T32" i="3"/>
  <c r="H38" i="4" l="1"/>
  <c r="H39" i="4"/>
  <c r="H44" i="4"/>
  <c r="H51" i="4"/>
  <c r="H41" i="4"/>
  <c r="H43" i="4"/>
  <c r="H33" i="4"/>
  <c r="H20" i="4"/>
  <c r="H36" i="4"/>
  <c r="D37" i="8" l="1"/>
  <c r="E37" i="8" s="1"/>
  <c r="J38" i="4"/>
  <c r="D42" i="8"/>
  <c r="E42" i="8" s="1"/>
  <c r="J43" i="4"/>
  <c r="D40" i="8"/>
  <c r="E40" i="8" s="1"/>
  <c r="J41" i="4"/>
  <c r="D50" i="8"/>
  <c r="E50" i="8" s="1"/>
  <c r="J51" i="4"/>
  <c r="D35" i="8"/>
  <c r="E35" i="8" s="1"/>
  <c r="J36" i="4"/>
  <c r="D19" i="8"/>
  <c r="E19" i="8" s="1"/>
  <c r="J20" i="4"/>
  <c r="D43" i="8"/>
  <c r="E43" i="8" s="1"/>
  <c r="J44" i="4"/>
  <c r="D32" i="8"/>
  <c r="E32" i="8" s="1"/>
  <c r="J33" i="4"/>
  <c r="D38" i="8"/>
  <c r="J39" i="4"/>
  <c r="H50" i="4"/>
  <c r="D49" i="8" l="1"/>
  <c r="E49" i="8" s="1"/>
  <c r="J50" i="4"/>
  <c r="H74" i="4"/>
  <c r="J74" i="4"/>
  <c r="D72" i="8"/>
  <c r="E38" i="8"/>
  <c r="E72" i="8" s="1"/>
  <c r="I36" i="4" l="1"/>
  <c r="I20" i="4"/>
  <c r="I41" i="4"/>
  <c r="I35" i="4"/>
  <c r="I42" i="4"/>
  <c r="I34" i="4"/>
  <c r="I33" i="4"/>
  <c r="I44" i="4"/>
  <c r="I38" i="4"/>
  <c r="I49" i="4"/>
  <c r="I43" i="4"/>
  <c r="I37" i="4"/>
  <c r="D38" i="3" l="1"/>
  <c r="K38" i="4"/>
  <c r="D41" i="3"/>
  <c r="K41" i="4"/>
  <c r="D43" i="3"/>
  <c r="K43" i="4"/>
  <c r="D44" i="3"/>
  <c r="K44" i="4"/>
  <c r="D20" i="3"/>
  <c r="K20" i="4"/>
  <c r="D37" i="3"/>
  <c r="K37" i="4"/>
  <c r="D49" i="3"/>
  <c r="K49" i="4"/>
  <c r="D33" i="3"/>
  <c r="K33" i="4"/>
  <c r="D36" i="3"/>
  <c r="K36" i="4"/>
  <c r="D34" i="3"/>
  <c r="K34" i="4"/>
  <c r="D42" i="3"/>
  <c r="K42" i="4"/>
  <c r="D35" i="3"/>
  <c r="K35" i="4"/>
  <c r="I40" i="4"/>
  <c r="E35" i="3" l="1"/>
  <c r="E36" i="3"/>
  <c r="E37" i="3"/>
  <c r="E43" i="3"/>
  <c r="E42" i="3"/>
  <c r="E33" i="3"/>
  <c r="E20" i="3"/>
  <c r="E41" i="3"/>
  <c r="E34" i="3"/>
  <c r="E49" i="3"/>
  <c r="D40" i="3"/>
  <c r="K40" i="4"/>
  <c r="E44" i="3"/>
  <c r="E38" i="3"/>
  <c r="I31" i="4"/>
  <c r="D31" i="3" l="1"/>
  <c r="E40" i="3"/>
  <c r="I51" i="4"/>
  <c r="D51" i="3" l="1"/>
  <c r="K51" i="4"/>
  <c r="E31" i="3"/>
  <c r="I50" i="4"/>
  <c r="D50" i="3" l="1"/>
  <c r="K50" i="4"/>
  <c r="E51" i="3"/>
  <c r="E50" i="3" l="1"/>
  <c r="BV41" i="5"/>
  <c r="S41" i="3" l="1"/>
  <c r="BX41" i="5"/>
  <c r="T41" i="3" l="1"/>
  <c r="CK19" i="5" l="1"/>
  <c r="AB18" i="8" l="1"/>
  <c r="AC18" i="8" s="1"/>
  <c r="CM19" i="5"/>
  <c r="CK14" i="5"/>
  <c r="AB13" i="8" l="1"/>
  <c r="CM14" i="5"/>
  <c r="AC13" i="8" l="1"/>
  <c r="CL14" i="5"/>
  <c r="V14" i="3" l="1"/>
  <c r="CN14" i="5"/>
  <c r="W14" i="3" l="1"/>
  <c r="BV14" i="5"/>
  <c r="S14" i="3" l="1"/>
  <c r="BX14" i="5"/>
  <c r="T14" i="3" l="1"/>
  <c r="I39" i="4" l="1"/>
  <c r="D39" i="3" l="1"/>
  <c r="K39" i="4"/>
  <c r="K74" i="4" s="1"/>
  <c r="I74" i="4"/>
  <c r="E39" i="3" l="1"/>
  <c r="E74" i="3" s="1"/>
  <c r="D74" i="3"/>
  <c r="BV34" i="5" l="1"/>
  <c r="S34" i="3" l="1"/>
  <c r="BX34" i="5"/>
  <c r="CD74" i="5" s="1"/>
  <c r="BV44" i="5"/>
  <c r="S44" i="3" l="1"/>
  <c r="BX44" i="5"/>
  <c r="T34" i="3"/>
  <c r="T44" i="3" l="1"/>
  <c r="BV20" i="5" l="1"/>
  <c r="S20" i="3" l="1"/>
  <c r="BX20" i="5"/>
  <c r="T20" i="3" l="1"/>
  <c r="J76" i="5" l="1"/>
  <c r="J79" i="5" s="1"/>
  <c r="J81" i="5" s="1"/>
  <c r="H76" i="4" l="1"/>
  <c r="D76" i="4"/>
  <c r="BF76" i="5"/>
  <c r="BB76" i="5"/>
  <c r="AP76" i="5"/>
  <c r="AL76" i="5"/>
  <c r="BE76" i="5"/>
  <c r="BA76" i="5"/>
  <c r="BA79" i="5" s="1"/>
  <c r="BA81" i="5" s="1"/>
  <c r="Z76" i="5"/>
  <c r="V76" i="5"/>
  <c r="AO76" i="5"/>
  <c r="AK76" i="5"/>
  <c r="I76" i="4"/>
  <c r="E76" i="4"/>
  <c r="O74" i="8" l="1"/>
  <c r="S74" i="8"/>
  <c r="S76" i="8" s="1"/>
  <c r="S78" i="8" s="1"/>
  <c r="AK79" i="5"/>
  <c r="I76" i="3"/>
  <c r="AL79" i="5"/>
  <c r="H76" i="5"/>
  <c r="D76" i="5"/>
  <c r="P74" i="8"/>
  <c r="Q74" i="8" s="1"/>
  <c r="AO79" i="5"/>
  <c r="T74" i="8"/>
  <c r="AQ76" i="5"/>
  <c r="J76" i="3"/>
  <c r="K76" i="3" s="1"/>
  <c r="AP79" i="5"/>
  <c r="AR76" i="5"/>
  <c r="L76" i="3"/>
  <c r="L79" i="3" s="1"/>
  <c r="L81" i="3" s="1"/>
  <c r="V79" i="5"/>
  <c r="V81" i="5" s="1"/>
  <c r="BB79" i="5"/>
  <c r="BB81" i="5" s="1"/>
  <c r="O76" i="3"/>
  <c r="O79" i="3" s="1"/>
  <c r="O81" i="3" s="1"/>
  <c r="I76" i="5"/>
  <c r="E76" i="5"/>
  <c r="AB76" i="5"/>
  <c r="Z79" i="5"/>
  <c r="M76" i="3"/>
  <c r="BH76" i="5"/>
  <c r="BF79" i="5"/>
  <c r="P76" i="3"/>
  <c r="C76" i="3"/>
  <c r="E79" i="4"/>
  <c r="E81" i="4" s="1"/>
  <c r="C74" i="8"/>
  <c r="C76" i="8" s="1"/>
  <c r="C78" i="8" s="1"/>
  <c r="D79" i="4"/>
  <c r="D81" i="4" s="1"/>
  <c r="I79" i="4"/>
  <c r="D76" i="3"/>
  <c r="K76" i="4"/>
  <c r="BG76" i="5"/>
  <c r="BE79" i="5"/>
  <c r="H79" i="4"/>
  <c r="J76" i="4"/>
  <c r="D74" i="8"/>
  <c r="J79" i="4" l="1"/>
  <c r="H81" i="4"/>
  <c r="J81" i="4" s="1"/>
  <c r="H74" i="8"/>
  <c r="K76" i="5"/>
  <c r="H79" i="5"/>
  <c r="BE81" i="5"/>
  <c r="BG81" i="5" s="1"/>
  <c r="BG79" i="5"/>
  <c r="M79" i="3"/>
  <c r="N76" i="3"/>
  <c r="AL81" i="5"/>
  <c r="I79" i="3"/>
  <c r="I81" i="3" s="1"/>
  <c r="AB79" i="5"/>
  <c r="Z81" i="5"/>
  <c r="AB81" i="5" s="1"/>
  <c r="T76" i="8"/>
  <c r="U74" i="8"/>
  <c r="L76" i="7"/>
  <c r="D76" i="7"/>
  <c r="C79" i="3"/>
  <c r="P76" i="8"/>
  <c r="AQ79" i="5"/>
  <c r="AO81" i="5"/>
  <c r="AK81" i="5"/>
  <c r="O76" i="8"/>
  <c r="O78" i="8" s="1"/>
  <c r="K76" i="7"/>
  <c r="C76" i="7"/>
  <c r="D76" i="8"/>
  <c r="E74" i="8"/>
  <c r="D79" i="3"/>
  <c r="E76" i="3"/>
  <c r="P79" i="3"/>
  <c r="Q76" i="3"/>
  <c r="F76" i="3"/>
  <c r="F79" i="3" s="1"/>
  <c r="F81" i="3" s="1"/>
  <c r="E79" i="5"/>
  <c r="E81" i="5" s="1"/>
  <c r="K79" i="4"/>
  <c r="I81" i="4"/>
  <c r="K81" i="4" s="1"/>
  <c r="BF81" i="5"/>
  <c r="BH81" i="5" s="1"/>
  <c r="BH79" i="5"/>
  <c r="I79" i="5"/>
  <c r="G76" i="3"/>
  <c r="L76" i="5"/>
  <c r="J79" i="3"/>
  <c r="AP81" i="5"/>
  <c r="AR81" i="5" s="1"/>
  <c r="AR79" i="5"/>
  <c r="D79" i="5"/>
  <c r="D81" i="5" s="1"/>
  <c r="G74" i="8"/>
  <c r="G76" i="8" s="1"/>
  <c r="G78" i="8" s="1"/>
  <c r="C81" i="3" l="1"/>
  <c r="G79" i="3"/>
  <c r="H76" i="3"/>
  <c r="D81" i="3"/>
  <c r="E79" i="3"/>
  <c r="AD76" i="3"/>
  <c r="AD79" i="3" s="1"/>
  <c r="AD81" i="3" s="1"/>
  <c r="D79" i="7"/>
  <c r="D81" i="7" s="1"/>
  <c r="H81" i="5"/>
  <c r="K81" i="5" s="1"/>
  <c r="K79" i="5"/>
  <c r="L79" i="5"/>
  <c r="I81" i="5"/>
  <c r="L81" i="5" s="1"/>
  <c r="AQ81" i="5"/>
  <c r="L79" i="7"/>
  <c r="P76" i="7"/>
  <c r="AE76" i="3"/>
  <c r="D76" i="6"/>
  <c r="H76" i="6"/>
  <c r="D78" i="8"/>
  <c r="E78" i="8" s="1"/>
  <c r="E76" i="8"/>
  <c r="I74" i="8"/>
  <c r="H76" i="8"/>
  <c r="P81" i="3"/>
  <c r="Q81" i="3" s="1"/>
  <c r="Q79" i="3"/>
  <c r="AM74" i="8"/>
  <c r="AM76" i="8" s="1"/>
  <c r="AM78" i="8" s="1"/>
  <c r="C79" i="7"/>
  <c r="C81" i="7" s="1"/>
  <c r="P78" i="8"/>
  <c r="Q78" i="8" s="1"/>
  <c r="Q76" i="8"/>
  <c r="U76" i="8"/>
  <c r="T78" i="8"/>
  <c r="U78" i="8" s="1"/>
  <c r="N79" i="3"/>
  <c r="M81" i="3"/>
  <c r="N81" i="3" s="1"/>
  <c r="K79" i="3"/>
  <c r="J81" i="3"/>
  <c r="K81" i="3" s="1"/>
  <c r="O76" i="7"/>
  <c r="K79" i="7"/>
  <c r="AN74" i="8"/>
  <c r="D79" i="6" l="1"/>
  <c r="D81" i="6" s="1"/>
  <c r="X76" i="3"/>
  <c r="X79" i="3" s="1"/>
  <c r="X81" i="3" s="1"/>
  <c r="H78" i="8"/>
  <c r="I78" i="8" s="1"/>
  <c r="I76" i="8"/>
  <c r="AF76" i="3"/>
  <c r="AE79" i="3"/>
  <c r="E81" i="3"/>
  <c r="G78" i="6"/>
  <c r="C78" i="6"/>
  <c r="AE75" i="8" s="1"/>
  <c r="AN76" i="8"/>
  <c r="AO74" i="8"/>
  <c r="L81" i="7"/>
  <c r="P81" i="7" s="1"/>
  <c r="P79" i="7"/>
  <c r="G81" i="3"/>
  <c r="H81" i="3" s="1"/>
  <c r="H79" i="3"/>
  <c r="O79" i="7"/>
  <c r="K81" i="7"/>
  <c r="O81" i="7" s="1"/>
  <c r="J76" i="6"/>
  <c r="H79" i="6"/>
  <c r="Y76" i="3"/>
  <c r="X43" i="6"/>
  <c r="X35" i="6"/>
  <c r="X17" i="6"/>
  <c r="X34" i="6"/>
  <c r="X41" i="6"/>
  <c r="X49" i="6"/>
  <c r="X31" i="6"/>
  <c r="AB31" i="3" s="1"/>
  <c r="AC31" i="3" s="1"/>
  <c r="X36" i="6"/>
  <c r="X40" i="6"/>
  <c r="X39" i="6"/>
  <c r="AB49" i="3" l="1"/>
  <c r="AC49" i="3" s="1"/>
  <c r="Z49" i="6"/>
  <c r="X21" i="6"/>
  <c r="X23" i="6"/>
  <c r="AE81" i="3"/>
  <c r="AF81" i="3" s="1"/>
  <c r="AF79" i="3"/>
  <c r="AB34" i="3"/>
  <c r="AC34" i="3" s="1"/>
  <c r="Z34" i="6"/>
  <c r="X44" i="6"/>
  <c r="X38" i="6"/>
  <c r="X45" i="6"/>
  <c r="X37" i="6"/>
  <c r="AN78" i="8"/>
  <c r="AO78" i="8" s="1"/>
  <c r="AO76" i="8"/>
  <c r="AB36" i="3"/>
  <c r="AC36" i="3" s="1"/>
  <c r="Z36" i="6"/>
  <c r="AB17" i="3"/>
  <c r="AC17" i="3" s="1"/>
  <c r="Z17" i="6"/>
  <c r="X42" i="6"/>
  <c r="X26" i="6"/>
  <c r="X33" i="6"/>
  <c r="X68" i="6"/>
  <c r="Y79" i="3"/>
  <c r="Z76" i="3"/>
  <c r="AF75" i="8"/>
  <c r="AG75" i="8" s="1"/>
  <c r="I78" i="6"/>
  <c r="AB40" i="3"/>
  <c r="AC40" i="3" s="1"/>
  <c r="Z40" i="6"/>
  <c r="AB35" i="3"/>
  <c r="AC35" i="3" s="1"/>
  <c r="Z35" i="6"/>
  <c r="AB43" i="3"/>
  <c r="AC43" i="3" s="1"/>
  <c r="Z43" i="6"/>
  <c r="X20" i="6"/>
  <c r="H81" i="6"/>
  <c r="J81" i="6" s="1"/>
  <c r="J79" i="6"/>
  <c r="AB39" i="3"/>
  <c r="AC39" i="3" s="1"/>
  <c r="Z39" i="6"/>
  <c r="AB41" i="3"/>
  <c r="AC41" i="3" s="1"/>
  <c r="Z41" i="6"/>
  <c r="X60" i="6"/>
  <c r="X47" i="6"/>
  <c r="X48" i="6"/>
  <c r="X50" i="6"/>
  <c r="X56" i="6"/>
  <c r="X66" i="6"/>
  <c r="X55" i="6"/>
  <c r="X24" i="6"/>
  <c r="X52" i="6"/>
  <c r="X32" i="6"/>
  <c r="X58" i="6"/>
  <c r="X63" i="6"/>
  <c r="X64" i="6"/>
  <c r="AB64" i="3" s="1"/>
  <c r="AC64" i="3" s="1"/>
  <c r="X62" i="6"/>
  <c r="X16" i="6"/>
  <c r="X57" i="6"/>
  <c r="X28" i="6"/>
  <c r="X70" i="6"/>
  <c r="X29" i="6"/>
  <c r="X30" i="6"/>
  <c r="X27" i="6"/>
  <c r="X18" i="6"/>
  <c r="X51" i="6"/>
  <c r="X61" i="6"/>
  <c r="X54" i="6"/>
  <c r="X53" i="6"/>
  <c r="X25" i="6"/>
  <c r="Z61" i="6" l="1"/>
  <c r="AB61" i="3"/>
  <c r="AC61" i="3" s="1"/>
  <c r="Z27" i="6"/>
  <c r="AB27" i="3"/>
  <c r="AC27" i="3" s="1"/>
  <c r="Z70" i="6"/>
  <c r="AB70" i="3"/>
  <c r="AC70" i="3" s="1"/>
  <c r="AB55" i="3"/>
  <c r="AC55" i="3" s="1"/>
  <c r="Z55" i="6"/>
  <c r="AB60" i="3"/>
  <c r="AC60" i="3" s="1"/>
  <c r="Z60" i="6"/>
  <c r="Z79" i="3"/>
  <c r="Y81" i="3"/>
  <c r="Z81" i="3" s="1"/>
  <c r="Z37" i="6"/>
  <c r="AB37" i="3"/>
  <c r="AC37" i="3" s="1"/>
  <c r="AB29" i="3"/>
  <c r="AC29" i="3" s="1"/>
  <c r="Z29" i="6"/>
  <c r="AB16" i="3"/>
  <c r="Z16" i="6"/>
  <c r="AB63" i="3"/>
  <c r="AC63" i="3" s="1"/>
  <c r="Z63" i="6"/>
  <c r="AB68" i="3"/>
  <c r="AC68" i="3" s="1"/>
  <c r="Z68" i="6"/>
  <c r="Z45" i="6"/>
  <c r="AB45" i="3"/>
  <c r="AC45" i="3" s="1"/>
  <c r="Z54" i="6"/>
  <c r="AB54" i="3"/>
  <c r="AC54" i="3" s="1"/>
  <c r="AB32" i="3"/>
  <c r="AC32" i="3" s="1"/>
  <c r="Z32" i="6"/>
  <c r="AB20" i="3"/>
  <c r="AC20" i="3" s="1"/>
  <c r="Z20" i="6"/>
  <c r="AB33" i="3"/>
  <c r="AC33" i="3" s="1"/>
  <c r="Z33" i="6"/>
  <c r="AB38" i="3"/>
  <c r="AC38" i="3" s="1"/>
  <c r="Z38" i="6"/>
  <c r="AB23" i="3"/>
  <c r="AC23" i="3" s="1"/>
  <c r="Z23" i="6"/>
  <c r="Z18" i="6"/>
  <c r="AB18" i="3"/>
  <c r="AC18" i="3" s="1"/>
  <c r="AB28" i="3"/>
  <c r="AC28" i="3" s="1"/>
  <c r="Z28" i="6"/>
  <c r="Z57" i="6"/>
  <c r="AB57" i="3"/>
  <c r="AC57" i="3" s="1"/>
  <c r="Z62" i="6"/>
  <c r="AB62" i="3"/>
  <c r="AC62" i="3" s="1"/>
  <c r="AB58" i="3"/>
  <c r="AC58" i="3" s="1"/>
  <c r="Z58" i="6"/>
  <c r="Z24" i="6"/>
  <c r="AB24" i="3"/>
  <c r="AC24" i="3" s="1"/>
  <c r="AB66" i="3"/>
  <c r="AC66" i="3" s="1"/>
  <c r="Z66" i="6"/>
  <c r="X46" i="6"/>
  <c r="Z44" i="6"/>
  <c r="AB44" i="3"/>
  <c r="AC44" i="3" s="1"/>
  <c r="AB21" i="3"/>
  <c r="AC21" i="3" s="1"/>
  <c r="Z21" i="6"/>
  <c r="AB53" i="3"/>
  <c r="AC53" i="3" s="1"/>
  <c r="Z53" i="6"/>
  <c r="AB30" i="3"/>
  <c r="AC30" i="3" s="1"/>
  <c r="Z30" i="6"/>
  <c r="Z52" i="6"/>
  <c r="AB52" i="3"/>
  <c r="AC52" i="3" s="1"/>
  <c r="AB48" i="3"/>
  <c r="AC48" i="3" s="1"/>
  <c r="Z48" i="6"/>
  <c r="Z26" i="6"/>
  <c r="AB26" i="3"/>
  <c r="AC26" i="3" s="1"/>
  <c r="AB25" i="3"/>
  <c r="AC25" i="3" s="1"/>
  <c r="Z25" i="6"/>
  <c r="AB51" i="3"/>
  <c r="AC51" i="3" s="1"/>
  <c r="Z51" i="6"/>
  <c r="Z56" i="6"/>
  <c r="AB56" i="3"/>
  <c r="AC56" i="3" s="1"/>
  <c r="AB50" i="3"/>
  <c r="AC50" i="3" s="1"/>
  <c r="Z50" i="6"/>
  <c r="Z47" i="6"/>
  <c r="AB47" i="3"/>
  <c r="AC47" i="3" s="1"/>
  <c r="AB42" i="3"/>
  <c r="AC42" i="3" s="1"/>
  <c r="Z42" i="6"/>
  <c r="H29" i="6"/>
  <c r="H64" i="6"/>
  <c r="H56" i="6"/>
  <c r="H27" i="6"/>
  <c r="H57" i="6"/>
  <c r="H54" i="6"/>
  <c r="H32" i="6"/>
  <c r="H24" i="6"/>
  <c r="H18" i="6"/>
  <c r="H28" i="6"/>
  <c r="H58" i="6"/>
  <c r="H66" i="6"/>
  <c r="H70" i="6"/>
  <c r="H16" i="6"/>
  <c r="H62" i="6"/>
  <c r="H63" i="6"/>
  <c r="H51" i="6"/>
  <c r="H52" i="6"/>
  <c r="H50" i="6"/>
  <c r="H25" i="6"/>
  <c r="H61" i="6"/>
  <c r="H53" i="6"/>
  <c r="H30" i="6"/>
  <c r="H55" i="6"/>
  <c r="Y53" i="3" l="1"/>
  <c r="J53" i="6"/>
  <c r="Y62" i="3"/>
  <c r="J62" i="6"/>
  <c r="J27" i="6"/>
  <c r="Y27" i="3"/>
  <c r="Y64" i="3"/>
  <c r="Z64" i="3" s="1"/>
  <c r="J64" i="6"/>
  <c r="Y58" i="3"/>
  <c r="J58" i="6"/>
  <c r="J54" i="6"/>
  <c r="Y54" i="3"/>
  <c r="AC16" i="3"/>
  <c r="Y50" i="3"/>
  <c r="J50" i="6"/>
  <c r="J52" i="6"/>
  <c r="Y52" i="3"/>
  <c r="Z52" i="3" s="1"/>
  <c r="Y63" i="3"/>
  <c r="Z63" i="3" s="1"/>
  <c r="J63" i="6"/>
  <c r="J66" i="6"/>
  <c r="Y66" i="3"/>
  <c r="Y24" i="3"/>
  <c r="Z24" i="3" s="1"/>
  <c r="J24" i="6"/>
  <c r="J57" i="6"/>
  <c r="Y57" i="3"/>
  <c r="Z57" i="3" s="1"/>
  <c r="Y29" i="3"/>
  <c r="Z29" i="3" s="1"/>
  <c r="J29" i="6"/>
  <c r="Z46" i="6"/>
  <c r="Z74" i="6" s="1"/>
  <c r="AB46" i="3"/>
  <c r="AC46" i="3" s="1"/>
  <c r="J30" i="6"/>
  <c r="Y30" i="3"/>
  <c r="J32" i="6"/>
  <c r="Y32" i="3"/>
  <c r="J56" i="6"/>
  <c r="Y56" i="3"/>
  <c r="Z56" i="3" s="1"/>
  <c r="Y55" i="3"/>
  <c r="J55" i="6"/>
  <c r="J61" i="6"/>
  <c r="Y61" i="3"/>
  <c r="J51" i="6"/>
  <c r="Y51" i="3"/>
  <c r="Y16" i="3"/>
  <c r="J16" i="6"/>
  <c r="Y28" i="3"/>
  <c r="Z28" i="3" s="1"/>
  <c r="J28" i="6"/>
  <c r="J25" i="6"/>
  <c r="Y25" i="3"/>
  <c r="Z25" i="3" s="1"/>
  <c r="J70" i="6"/>
  <c r="Y70" i="3"/>
  <c r="J18" i="6"/>
  <c r="Y18" i="3"/>
  <c r="Z18" i="3" s="1"/>
  <c r="X74" i="6"/>
  <c r="AB74" i="3" l="1"/>
  <c r="AC74" i="3"/>
  <c r="Z27" i="3"/>
  <c r="AK27" i="3"/>
  <c r="Z61" i="3"/>
  <c r="AK61" i="3"/>
  <c r="Z32" i="3"/>
  <c r="AK32" i="3"/>
  <c r="AK66" i="3"/>
  <c r="Z66" i="3"/>
  <c r="Z50" i="3"/>
  <c r="AK50" i="3"/>
  <c r="Z58" i="3"/>
  <c r="AK58" i="3"/>
  <c r="Z70" i="3"/>
  <c r="AK70" i="3"/>
  <c r="Z30" i="3"/>
  <c r="AK30" i="3"/>
  <c r="Z62" i="3"/>
  <c r="AK62" i="3"/>
  <c r="Z16" i="3"/>
  <c r="AK16" i="3"/>
  <c r="Z55" i="3"/>
  <c r="AK55" i="3"/>
  <c r="Z51" i="3"/>
  <c r="AK51" i="3"/>
  <c r="Z54" i="3"/>
  <c r="AK54" i="3"/>
  <c r="Z53" i="3"/>
  <c r="AK53" i="3"/>
  <c r="AL51" i="3" l="1"/>
  <c r="AQ62" i="3"/>
  <c r="AR62" i="3" s="1"/>
  <c r="AL62" i="3"/>
  <c r="AL58" i="3"/>
  <c r="AQ58" i="3"/>
  <c r="AR58" i="3" s="1"/>
  <c r="AL32" i="3"/>
  <c r="AQ32" i="3"/>
  <c r="AR32" i="3" s="1"/>
  <c r="AL53" i="3"/>
  <c r="AQ55" i="3"/>
  <c r="AR55" i="3" s="1"/>
  <c r="AL55" i="3"/>
  <c r="AL30" i="3"/>
  <c r="AL50" i="3"/>
  <c r="AQ50" i="3"/>
  <c r="AR50" i="3" s="1"/>
  <c r="AQ61" i="3"/>
  <c r="AR61" i="3" s="1"/>
  <c r="AL61" i="3"/>
  <c r="AL54" i="3"/>
  <c r="AL16" i="3"/>
  <c r="AQ70" i="3"/>
  <c r="AR70" i="3" s="1"/>
  <c r="AL70" i="3"/>
  <c r="AL27" i="3"/>
  <c r="AL66" i="3"/>
  <c r="AQ66" i="3"/>
  <c r="AR66" i="3" s="1"/>
  <c r="CK60" i="5" l="1"/>
  <c r="AB59" i="8" l="1"/>
  <c r="CM60" i="5"/>
  <c r="CM74" i="5" s="1"/>
  <c r="CK74" i="5"/>
  <c r="AC59" i="8" l="1"/>
  <c r="AC72" i="8" s="1"/>
  <c r="AB72" i="8"/>
  <c r="Y76" i="5" l="1"/>
  <c r="U76" i="5"/>
  <c r="L74" i="8" l="1"/>
  <c r="Y79" i="5"/>
  <c r="AA76" i="5"/>
  <c r="K74" i="8"/>
  <c r="K76" i="8" s="1"/>
  <c r="K78" i="8" s="1"/>
  <c r="U79" i="5"/>
  <c r="U81" i="5" s="1"/>
  <c r="Y81" i="5" l="1"/>
  <c r="AA81" i="5" s="1"/>
  <c r="AA79" i="5"/>
  <c r="L76" i="8"/>
  <c r="M74" i="8"/>
  <c r="L78" i="8" l="1"/>
  <c r="M78" i="8" s="1"/>
  <c r="M76" i="8"/>
  <c r="H15" i="6"/>
  <c r="Y15" i="3" l="1"/>
  <c r="Z15" i="3" s="1"/>
  <c r="J15" i="6"/>
  <c r="H46" i="6"/>
  <c r="H21" i="6"/>
  <c r="H14" i="6"/>
  <c r="Y14" i="3" l="1"/>
  <c r="J14" i="6"/>
  <c r="Y21" i="3"/>
  <c r="Z21" i="3" s="1"/>
  <c r="J21" i="6"/>
  <c r="Y46" i="3"/>
  <c r="Z46" i="3" s="1"/>
  <c r="J46" i="6"/>
  <c r="Z14" i="3" l="1"/>
  <c r="AK14" i="3"/>
  <c r="AL14" i="3" l="1"/>
  <c r="H26" i="6"/>
  <c r="Y26" i="3" l="1"/>
  <c r="Z26" i="3" s="1"/>
  <c r="J26" i="6"/>
  <c r="H31" i="6"/>
  <c r="H65" i="6"/>
  <c r="H45" i="6"/>
  <c r="H68" i="6"/>
  <c r="H19" i="6"/>
  <c r="Y45" i="3" l="1"/>
  <c r="J45" i="6"/>
  <c r="J31" i="6"/>
  <c r="Y31" i="3"/>
  <c r="Z31" i="3" s="1"/>
  <c r="Y68" i="3"/>
  <c r="J68" i="6"/>
  <c r="Y19" i="3"/>
  <c r="Z19" i="3" s="1"/>
  <c r="J19" i="6"/>
  <c r="J65" i="6"/>
  <c r="Y65" i="3"/>
  <c r="H60" i="6"/>
  <c r="H36" i="6"/>
  <c r="H37" i="6"/>
  <c r="H33" i="6"/>
  <c r="H41" i="6"/>
  <c r="H35" i="6"/>
  <c r="H17" i="6"/>
  <c r="H47" i="6"/>
  <c r="H22" i="6"/>
  <c r="H38" i="6"/>
  <c r="H49" i="6"/>
  <c r="H40" i="6"/>
  <c r="H42" i="6"/>
  <c r="H48" i="6"/>
  <c r="H20" i="6"/>
  <c r="H23" i="6"/>
  <c r="H34" i="6"/>
  <c r="H44" i="6"/>
  <c r="J42" i="6" l="1"/>
  <c r="Y42" i="3"/>
  <c r="Z42" i="3" s="1"/>
  <c r="Y49" i="3"/>
  <c r="Z49" i="3" s="1"/>
  <c r="J49" i="6"/>
  <c r="J47" i="6"/>
  <c r="Y47" i="3"/>
  <c r="Z47" i="3" s="1"/>
  <c r="Y33" i="3"/>
  <c r="Z33" i="3" s="1"/>
  <c r="J33" i="6"/>
  <c r="Y60" i="3"/>
  <c r="Z60" i="3" s="1"/>
  <c r="J60" i="6"/>
  <c r="Z68" i="3"/>
  <c r="AK68" i="3"/>
  <c r="Y44" i="3"/>
  <c r="J44" i="6"/>
  <c r="J41" i="6"/>
  <c r="Y41" i="3"/>
  <c r="Z65" i="3"/>
  <c r="AK65" i="3"/>
  <c r="Y48" i="3"/>
  <c r="Z48" i="3" s="1"/>
  <c r="J48" i="6"/>
  <c r="Y34" i="3"/>
  <c r="J34" i="6"/>
  <c r="Y38" i="3"/>
  <c r="Z38" i="3" s="1"/>
  <c r="J38" i="6"/>
  <c r="Y17" i="3"/>
  <c r="J17" i="6"/>
  <c r="Y37" i="3"/>
  <c r="Z37" i="3" s="1"/>
  <c r="J37" i="6"/>
  <c r="Y20" i="3"/>
  <c r="J20" i="6"/>
  <c r="Y22" i="3"/>
  <c r="Z22" i="3" s="1"/>
  <c r="J22" i="6"/>
  <c r="Y36" i="3"/>
  <c r="Z36" i="3" s="1"/>
  <c r="J36" i="6"/>
  <c r="Y23" i="3"/>
  <c r="J23" i="6"/>
  <c r="Y40" i="3"/>
  <c r="Z40" i="3" s="1"/>
  <c r="J40" i="6"/>
  <c r="Y35" i="3"/>
  <c r="Z35" i="3" s="1"/>
  <c r="J35" i="6"/>
  <c r="Z45" i="3"/>
  <c r="AK45" i="3"/>
  <c r="H43" i="6"/>
  <c r="H39" i="6"/>
  <c r="AQ45" i="3" l="1"/>
  <c r="AR45" i="3" s="1"/>
  <c r="AL45" i="3"/>
  <c r="AQ65" i="3"/>
  <c r="AL65" i="3"/>
  <c r="AL68" i="3"/>
  <c r="AQ68" i="3"/>
  <c r="AR68" i="3" s="1"/>
  <c r="Z23" i="3"/>
  <c r="AK23" i="3"/>
  <c r="Z20" i="3"/>
  <c r="AK20" i="3"/>
  <c r="Z41" i="3"/>
  <c r="AK41" i="3"/>
  <c r="Z34" i="3"/>
  <c r="AK34" i="3"/>
  <c r="Y43" i="3"/>
  <c r="Z43" i="3" s="1"/>
  <c r="J43" i="6"/>
  <c r="H74" i="6"/>
  <c r="Y39" i="3"/>
  <c r="Z39" i="3" s="1"/>
  <c r="J39" i="6"/>
  <c r="Z17" i="3"/>
  <c r="AK17" i="3"/>
  <c r="Z44" i="3"/>
  <c r="AK44" i="3"/>
  <c r="Y74" i="3" l="1"/>
  <c r="J74" i="6"/>
  <c r="AL17" i="3"/>
  <c r="AL20" i="3"/>
  <c r="Z74" i="3"/>
  <c r="AL41" i="3"/>
  <c r="AL34" i="3"/>
  <c r="AL23" i="3"/>
  <c r="AL44" i="3"/>
  <c r="G76" i="6" l="1"/>
  <c r="C76" i="6"/>
  <c r="AE74" i="8" l="1"/>
  <c r="AE76" i="8" s="1"/>
  <c r="AE78" i="8" s="1"/>
  <c r="C79" i="6"/>
  <c r="C81" i="6" s="1"/>
  <c r="AF74" i="8"/>
  <c r="G79" i="6"/>
  <c r="I76" i="6"/>
  <c r="AF76" i="8" l="1"/>
  <c r="AG74" i="8"/>
  <c r="G81" i="6"/>
  <c r="I81" i="6" s="1"/>
  <c r="I79" i="6"/>
  <c r="AF78" i="8" l="1"/>
  <c r="AG78" i="8" s="1"/>
  <c r="AG76" i="8"/>
  <c r="AN48" i="3" l="1"/>
  <c r="AM48" i="3"/>
  <c r="AP48" i="3" s="1"/>
  <c r="AN60" i="3"/>
  <c r="AM60" i="3"/>
  <c r="AP60" i="3" s="1"/>
  <c r="AN16" i="3"/>
  <c r="AM16" i="3"/>
  <c r="AP16" i="3" s="1"/>
  <c r="AN51" i="3"/>
  <c r="AM51" i="3"/>
  <c r="AP51" i="3" s="1"/>
  <c r="AN30" i="3"/>
  <c r="AM30" i="3"/>
  <c r="AP30" i="3" s="1"/>
  <c r="AN41" i="3"/>
  <c r="AM41" i="3"/>
  <c r="AP41" i="3" s="1"/>
  <c r="AN54" i="3"/>
  <c r="AM54" i="3"/>
  <c r="AP54" i="3" s="1"/>
  <c r="AN42" i="3"/>
  <c r="AM42" i="3"/>
  <c r="AP42" i="3" s="1"/>
  <c r="AN57" i="3"/>
  <c r="AM57" i="3"/>
  <c r="AP57" i="3" s="1"/>
  <c r="AM27" i="3"/>
  <c r="AP27" i="3" s="1"/>
  <c r="AN27" i="3"/>
  <c r="AN44" i="3"/>
  <c r="AM44" i="3"/>
  <c r="AP44" i="3" s="1"/>
  <c r="AN46" i="3"/>
  <c r="AM46" i="3"/>
  <c r="AP46" i="3" s="1"/>
  <c r="AN53" i="3"/>
  <c r="AM53" i="3"/>
  <c r="AP53" i="3" s="1"/>
  <c r="AN40" i="3"/>
  <c r="AM40" i="3"/>
  <c r="AP40" i="3" s="1"/>
  <c r="AN17" i="3"/>
  <c r="AM17" i="3"/>
  <c r="AP17" i="3" s="1"/>
  <c r="AN29" i="3"/>
  <c r="AM29" i="3"/>
  <c r="AP29" i="3" s="1"/>
  <c r="CL57" i="5"/>
  <c r="V57" i="3" s="1"/>
  <c r="W57" i="3" s="1"/>
  <c r="CL19" i="5"/>
  <c r="AO17" i="3" l="1"/>
  <c r="AQ17" i="3"/>
  <c r="AR17" i="3" s="1"/>
  <c r="AO46" i="3"/>
  <c r="AO41" i="3"/>
  <c r="AQ41" i="3"/>
  <c r="AR41" i="3" s="1"/>
  <c r="AO16" i="3"/>
  <c r="AQ16" i="3"/>
  <c r="AR16" i="3" s="1"/>
  <c r="V19" i="3"/>
  <c r="W19" i="3" s="1"/>
  <c r="CN19" i="5"/>
  <c r="AN34" i="3"/>
  <c r="AM34" i="3"/>
  <c r="AP34" i="3" s="1"/>
  <c r="AO40" i="3"/>
  <c r="AO44" i="3"/>
  <c r="AQ44" i="3"/>
  <c r="AR44" i="3" s="1"/>
  <c r="AO42" i="3"/>
  <c r="AO30" i="3"/>
  <c r="AQ30" i="3"/>
  <c r="AR30" i="3" s="1"/>
  <c r="AO60" i="3"/>
  <c r="AO27" i="3"/>
  <c r="AQ27" i="3"/>
  <c r="AR27" i="3" s="1"/>
  <c r="AN35" i="3"/>
  <c r="AM35" i="3"/>
  <c r="AP35" i="3" s="1"/>
  <c r="AN38" i="3"/>
  <c r="AM38" i="3"/>
  <c r="AP38" i="3" s="1"/>
  <c r="AO29" i="3"/>
  <c r="AO53" i="3"/>
  <c r="AQ53" i="3"/>
  <c r="AR53" i="3" s="1"/>
  <c r="AO54" i="3"/>
  <c r="AQ54" i="3"/>
  <c r="AR54" i="3" s="1"/>
  <c r="AO51" i="3"/>
  <c r="AQ51" i="3"/>
  <c r="AR51" i="3" s="1"/>
  <c r="AO48" i="3"/>
  <c r="AO38" i="3" l="1"/>
  <c r="AN43" i="3"/>
  <c r="AM43" i="3"/>
  <c r="AP43" i="3" s="1"/>
  <c r="AN28" i="3"/>
  <c r="AM28" i="3"/>
  <c r="AP28" i="3" s="1"/>
  <c r="AN37" i="3"/>
  <c r="AM37" i="3"/>
  <c r="AP37" i="3" s="1"/>
  <c r="AN23" i="3"/>
  <c r="AM23" i="3"/>
  <c r="AP23" i="3" s="1"/>
  <c r="AN19" i="3"/>
  <c r="AM19" i="3"/>
  <c r="AP19" i="3" s="1"/>
  <c r="AO34" i="3"/>
  <c r="AQ34" i="3"/>
  <c r="AR34" i="3" s="1"/>
  <c r="AN33" i="3"/>
  <c r="AM33" i="3"/>
  <c r="AP33" i="3" s="1"/>
  <c r="AM22" i="3"/>
  <c r="AP22" i="3" s="1"/>
  <c r="AN22" i="3"/>
  <c r="AN14" i="3"/>
  <c r="AM14" i="3"/>
  <c r="AO35" i="3"/>
  <c r="AN56" i="3"/>
  <c r="AM56" i="3"/>
  <c r="AP56" i="3" s="1"/>
  <c r="AN31" i="3"/>
  <c r="AM31" i="3"/>
  <c r="AP31" i="3" s="1"/>
  <c r="AN36" i="3"/>
  <c r="AM36" i="3"/>
  <c r="AP36" i="3" s="1"/>
  <c r="AN26" i="3"/>
  <c r="AM26" i="3"/>
  <c r="AP26" i="3" s="1"/>
  <c r="AN47" i="3"/>
  <c r="AM47" i="3"/>
  <c r="AP47" i="3" s="1"/>
  <c r="AN15" i="3"/>
  <c r="AM15" i="3"/>
  <c r="AP15" i="3" s="1"/>
  <c r="AN18" i="3"/>
  <c r="AM18" i="3"/>
  <c r="AP18" i="3" s="1"/>
  <c r="AN39" i="3"/>
  <c r="AM39" i="3"/>
  <c r="AP39" i="3" s="1"/>
  <c r="AN25" i="3"/>
  <c r="AM25" i="3"/>
  <c r="AP25" i="3" s="1"/>
  <c r="AN24" i="3"/>
  <c r="AM24" i="3"/>
  <c r="AP24" i="3" s="1"/>
  <c r="AN20" i="3"/>
  <c r="AM20" i="3"/>
  <c r="AP20" i="3" s="1"/>
  <c r="AN49" i="3"/>
  <c r="AM49" i="3"/>
  <c r="AP49" i="3" s="1"/>
  <c r="AN21" i="3"/>
  <c r="AM21" i="3"/>
  <c r="AP21" i="3" s="1"/>
  <c r="BV57" i="5"/>
  <c r="S57" i="3" s="1"/>
  <c r="AO22" i="3" l="1"/>
  <c r="AO49" i="3"/>
  <c r="AO25" i="3"/>
  <c r="AO15" i="3"/>
  <c r="AO36" i="3"/>
  <c r="AP14" i="3"/>
  <c r="AP74" i="3" s="1"/>
  <c r="AM74" i="3"/>
  <c r="AN74" i="3"/>
  <c r="AO14" i="3"/>
  <c r="AQ14" i="3"/>
  <c r="AO37" i="3"/>
  <c r="AO20" i="3"/>
  <c r="AQ20" i="3"/>
  <c r="AR20" i="3" s="1"/>
  <c r="AO39" i="3"/>
  <c r="AO47" i="3"/>
  <c r="AO31" i="3"/>
  <c r="AO19" i="3"/>
  <c r="AO28" i="3"/>
  <c r="T57" i="3"/>
  <c r="AK57" i="3"/>
  <c r="AO21" i="3"/>
  <c r="AO24" i="3"/>
  <c r="AO18" i="3"/>
  <c r="AO26" i="3"/>
  <c r="AO56" i="3"/>
  <c r="BR80" i="5"/>
  <c r="R80" i="3" s="1"/>
  <c r="AJ80" i="3" s="1"/>
  <c r="AP80" i="3" s="1"/>
  <c r="BV80" i="5"/>
  <c r="AO33" i="3"/>
  <c r="AO23" i="3"/>
  <c r="AQ23" i="3"/>
  <c r="AR23" i="3" s="1"/>
  <c r="AO43" i="3"/>
  <c r="BV19" i="5"/>
  <c r="AR14" i="3" l="1"/>
  <c r="S80" i="3"/>
  <c r="BX80" i="5"/>
  <c r="AO74" i="3"/>
  <c r="AQ57" i="3"/>
  <c r="AL57" i="3"/>
  <c r="S19" i="3"/>
  <c r="BX19" i="5"/>
  <c r="AK80" i="3" l="1"/>
  <c r="T80" i="3"/>
  <c r="T19" i="3"/>
  <c r="AK19" i="3"/>
  <c r="AQ19" i="3" l="1"/>
  <c r="AR19" i="3" s="1"/>
  <c r="AL19" i="3"/>
  <c r="AQ80" i="3"/>
  <c r="AL80" i="3"/>
  <c r="AR80" i="3" s="1"/>
  <c r="BU76" i="5" l="1"/>
  <c r="BQ76" i="5"/>
  <c r="BQ79" i="5" l="1"/>
  <c r="BQ81" i="5" s="1"/>
  <c r="W74" i="8"/>
  <c r="W76" i="8" s="1"/>
  <c r="W78" i="8" s="1"/>
  <c r="BU79" i="5"/>
  <c r="BW76" i="5"/>
  <c r="X74" i="8"/>
  <c r="BU81" i="5" l="1"/>
  <c r="BW81" i="5" s="1"/>
  <c r="BW79" i="5"/>
  <c r="Y74" i="8"/>
  <c r="X76" i="8"/>
  <c r="BV76" i="5"/>
  <c r="BR76" i="5"/>
  <c r="BX76" i="5" l="1"/>
  <c r="BV79" i="5"/>
  <c r="S76" i="3"/>
  <c r="BR79" i="5"/>
  <c r="BR81" i="5" s="1"/>
  <c r="R76" i="3"/>
  <c r="X78" i="8"/>
  <c r="Y78" i="8" s="1"/>
  <c r="Y76" i="8"/>
  <c r="S79" i="3" l="1"/>
  <c r="T76" i="3"/>
  <c r="AK76" i="3"/>
  <c r="BX79" i="5"/>
  <c r="BV81" i="5"/>
  <c r="BX81" i="5" s="1"/>
  <c r="R79" i="3"/>
  <c r="AJ76" i="3"/>
  <c r="AP76" i="3" s="1"/>
  <c r="AL76" i="3" l="1"/>
  <c r="AR76" i="3" s="1"/>
  <c r="AQ76" i="3"/>
  <c r="R81" i="3"/>
  <c r="AJ81" i="3" s="1"/>
  <c r="AP81" i="3" s="1"/>
  <c r="AJ79" i="3"/>
  <c r="AP79" i="3" s="1"/>
  <c r="S81" i="3"/>
  <c r="T79" i="3"/>
  <c r="AK79" i="3"/>
  <c r="T81" i="3" l="1"/>
  <c r="AK81" i="3"/>
  <c r="AQ79" i="3"/>
  <c r="AL79" i="3"/>
  <c r="AR79" i="3" s="1"/>
  <c r="AQ81" i="3" l="1"/>
  <c r="AL81" i="3"/>
  <c r="AR81" i="3" s="1"/>
  <c r="CL43" i="5" l="1"/>
  <c r="CL56" i="5"/>
  <c r="CL52" i="5"/>
  <c r="CL48" i="5"/>
  <c r="CL36" i="5"/>
  <c r="CL37" i="5"/>
  <c r="CL29" i="5"/>
  <c r="CL38" i="5"/>
  <c r="CL39" i="5"/>
  <c r="CL46" i="5"/>
  <c r="CL26" i="5"/>
  <c r="CL40" i="5"/>
  <c r="CL35" i="5"/>
  <c r="CL25" i="5"/>
  <c r="CL42" i="5"/>
  <c r="CL63" i="5"/>
  <c r="CL28" i="5"/>
  <c r="CL60" i="5"/>
  <c r="CL22" i="5"/>
  <c r="CL64" i="5"/>
  <c r="V64" i="3" s="1"/>
  <c r="W64" i="3" s="1"/>
  <c r="CL18" i="5"/>
  <c r="CL21" i="5"/>
  <c r="CL49" i="5"/>
  <c r="CL47" i="5"/>
  <c r="CL15" i="5"/>
  <c r="CL33" i="5"/>
  <c r="CL31" i="5"/>
  <c r="CL24" i="5"/>
  <c r="V24" i="3" l="1"/>
  <c r="W24" i="3" s="1"/>
  <c r="CN24" i="5"/>
  <c r="V48" i="3"/>
  <c r="W48" i="3" s="1"/>
  <c r="CN48" i="5"/>
  <c r="V35" i="3"/>
  <c r="W35" i="3" s="1"/>
  <c r="CN35" i="5"/>
  <c r="V47" i="3"/>
  <c r="W47" i="3" s="1"/>
  <c r="CN47" i="5"/>
  <c r="V15" i="3"/>
  <c r="CN15" i="5"/>
  <c r="CL74" i="5"/>
  <c r="V39" i="3"/>
  <c r="W39" i="3" s="1"/>
  <c r="CN39" i="5"/>
  <c r="CN52" i="5"/>
  <c r="V52" i="3"/>
  <c r="W52" i="3" s="1"/>
  <c r="V21" i="3"/>
  <c r="W21" i="3" s="1"/>
  <c r="CN21" i="5"/>
  <c r="V31" i="3"/>
  <c r="W31" i="3" s="1"/>
  <c r="CN31" i="5"/>
  <c r="V22" i="3"/>
  <c r="W22" i="3" s="1"/>
  <c r="CN22" i="5"/>
  <c r="CN28" i="5"/>
  <c r="V28" i="3"/>
  <c r="W28" i="3" s="1"/>
  <c r="V29" i="3"/>
  <c r="W29" i="3" s="1"/>
  <c r="CN29" i="5"/>
  <c r="V36" i="3"/>
  <c r="W36" i="3" s="1"/>
  <c r="CN36" i="5"/>
  <c r="V60" i="3"/>
  <c r="W60" i="3" s="1"/>
  <c r="CN60" i="5"/>
  <c r="V18" i="3"/>
  <c r="W18" i="3" s="1"/>
  <c r="CN18" i="5"/>
  <c r="V63" i="3"/>
  <c r="W63" i="3" s="1"/>
  <c r="CN63" i="5"/>
  <c r="V25" i="3"/>
  <c r="W25" i="3" s="1"/>
  <c r="CN25" i="5"/>
  <c r="V40" i="3"/>
  <c r="W40" i="3" s="1"/>
  <c r="CN40" i="5"/>
  <c r="CN46" i="5"/>
  <c r="V46" i="3"/>
  <c r="W46" i="3" s="1"/>
  <c r="V37" i="3"/>
  <c r="W37" i="3" s="1"/>
  <c r="CN37" i="5"/>
  <c r="V33" i="3"/>
  <c r="W33" i="3" s="1"/>
  <c r="CN33" i="5"/>
  <c r="V49" i="3"/>
  <c r="W49" i="3" s="1"/>
  <c r="CN49" i="5"/>
  <c r="CN42" i="5"/>
  <c r="V42" i="3"/>
  <c r="W42" i="3" s="1"/>
  <c r="V26" i="3"/>
  <c r="W26" i="3" s="1"/>
  <c r="CN26" i="5"/>
  <c r="V38" i="3"/>
  <c r="W38" i="3" s="1"/>
  <c r="CN38" i="5"/>
  <c r="V56" i="3"/>
  <c r="W56" i="3" s="1"/>
  <c r="CN56" i="5"/>
  <c r="CN43" i="5"/>
  <c r="V43" i="3"/>
  <c r="W43" i="3" s="1"/>
  <c r="CN74" i="5" l="1"/>
  <c r="W15" i="3"/>
  <c r="W74" i="3" s="1"/>
  <c r="V74" i="3"/>
  <c r="BV52" i="5"/>
  <c r="BV64" i="5"/>
  <c r="BV63" i="5"/>
  <c r="S63" i="3" l="1"/>
  <c r="BX63" i="5"/>
  <c r="S64" i="3"/>
  <c r="BX64" i="5"/>
  <c r="S52" i="3"/>
  <c r="BX52" i="5"/>
  <c r="BV25" i="5"/>
  <c r="BV26" i="5"/>
  <c r="BV47" i="5"/>
  <c r="BV15" i="5"/>
  <c r="BV22" i="5"/>
  <c r="BV33" i="5"/>
  <c r="BV37" i="5"/>
  <c r="BV40" i="5"/>
  <c r="BV56" i="5"/>
  <c r="BV31" i="5"/>
  <c r="BV42" i="5"/>
  <c r="BV28" i="5"/>
  <c r="BV24" i="5"/>
  <c r="BV60" i="5"/>
  <c r="BV35" i="5"/>
  <c r="BV21" i="5"/>
  <c r="BV39" i="5"/>
  <c r="BV48" i="5"/>
  <c r="BV46" i="5"/>
  <c r="BV38" i="5"/>
  <c r="BV36" i="5"/>
  <c r="BV43" i="5"/>
  <c r="BV29" i="5"/>
  <c r="BV18" i="5"/>
  <c r="BV49" i="5"/>
  <c r="S49" i="3" l="1"/>
  <c r="BX49" i="5"/>
  <c r="BX38" i="5"/>
  <c r="S38" i="3"/>
  <c r="S48" i="3"/>
  <c r="BX48" i="5"/>
  <c r="S60" i="3"/>
  <c r="BX60" i="5"/>
  <c r="S24" i="3"/>
  <c r="BX24" i="5"/>
  <c r="BX42" i="5"/>
  <c r="S42" i="3"/>
  <c r="BX40" i="5"/>
  <c r="S40" i="3"/>
  <c r="S37" i="3"/>
  <c r="BX37" i="5"/>
  <c r="S47" i="3"/>
  <c r="BX47" i="5"/>
  <c r="S29" i="3"/>
  <c r="BX29" i="5"/>
  <c r="S39" i="3"/>
  <c r="BX39" i="5"/>
  <c r="T52" i="3"/>
  <c r="AK52" i="3"/>
  <c r="S43" i="3"/>
  <c r="BX43" i="5"/>
  <c r="S36" i="3"/>
  <c r="BX36" i="5"/>
  <c r="S35" i="3"/>
  <c r="BX35" i="5"/>
  <c r="S18" i="3"/>
  <c r="BX18" i="5"/>
  <c r="S56" i="3"/>
  <c r="BX56" i="5"/>
  <c r="S33" i="3"/>
  <c r="BX33" i="5"/>
  <c r="S26" i="3"/>
  <c r="BX26" i="5"/>
  <c r="BX25" i="5"/>
  <c r="S25" i="3"/>
  <c r="T64" i="3"/>
  <c r="AK64" i="3"/>
  <c r="S46" i="3"/>
  <c r="BX46" i="5"/>
  <c r="S28" i="3"/>
  <c r="BX28" i="5"/>
  <c r="S31" i="3"/>
  <c r="BX31" i="5"/>
  <c r="BX22" i="5"/>
  <c r="S22" i="3"/>
  <c r="S21" i="3"/>
  <c r="BX21" i="5"/>
  <c r="BX15" i="5"/>
  <c r="S15" i="3"/>
  <c r="BV74" i="5"/>
  <c r="T63" i="3"/>
  <c r="AK63" i="3"/>
  <c r="BX74" i="5" l="1"/>
  <c r="T15" i="3"/>
  <c r="AK15" i="3"/>
  <c r="S74" i="3"/>
  <c r="AQ64" i="3"/>
  <c r="AR64" i="3" s="1"/>
  <c r="AL64" i="3"/>
  <c r="AL52" i="3"/>
  <c r="AQ52" i="3"/>
  <c r="AR52" i="3" s="1"/>
  <c r="T42" i="3"/>
  <c r="AK42" i="3"/>
  <c r="T31" i="3"/>
  <c r="AK31" i="3"/>
  <c r="T33" i="3"/>
  <c r="AK33" i="3"/>
  <c r="T35" i="3"/>
  <c r="AK35" i="3"/>
  <c r="T47" i="3"/>
  <c r="AK47" i="3"/>
  <c r="T48" i="3"/>
  <c r="AK48" i="3"/>
  <c r="T25" i="3"/>
  <c r="AK25" i="3"/>
  <c r="T38" i="3"/>
  <c r="AK38" i="3"/>
  <c r="AQ63" i="3"/>
  <c r="AR63" i="3" s="1"/>
  <c r="AL63" i="3"/>
  <c r="T21" i="3"/>
  <c r="AK21" i="3"/>
  <c r="T28" i="3"/>
  <c r="AK28" i="3"/>
  <c r="T56" i="3"/>
  <c r="AK56" i="3"/>
  <c r="T36" i="3"/>
  <c r="AK36" i="3"/>
  <c r="T39" i="3"/>
  <c r="AK39" i="3"/>
  <c r="T37" i="3"/>
  <c r="AK37" i="3"/>
  <c r="T24" i="3"/>
  <c r="AK24" i="3"/>
  <c r="T22" i="3"/>
  <c r="AK22" i="3"/>
  <c r="T40" i="3"/>
  <c r="AK40" i="3"/>
  <c r="T46" i="3"/>
  <c r="AK46" i="3"/>
  <c r="T26" i="3"/>
  <c r="AK26" i="3"/>
  <c r="T18" i="3"/>
  <c r="AK18" i="3"/>
  <c r="T43" i="3"/>
  <c r="AK43" i="3"/>
  <c r="T29" i="3"/>
  <c r="AK29" i="3"/>
  <c r="T60" i="3"/>
  <c r="AK60" i="3"/>
  <c r="T49" i="3"/>
  <c r="AK49" i="3"/>
  <c r="AL29" i="3" l="1"/>
  <c r="AQ29" i="3"/>
  <c r="AR29" i="3" s="1"/>
  <c r="AQ26" i="3"/>
  <c r="AR26" i="3" s="1"/>
  <c r="AL26" i="3"/>
  <c r="AL22" i="3"/>
  <c r="AQ22" i="3"/>
  <c r="AR22" i="3" s="1"/>
  <c r="AQ39" i="3"/>
  <c r="AR39" i="3" s="1"/>
  <c r="AL39" i="3"/>
  <c r="AQ28" i="3"/>
  <c r="AR28" i="3" s="1"/>
  <c r="AL28" i="3"/>
  <c r="AQ38" i="3"/>
  <c r="AR38" i="3" s="1"/>
  <c r="AL38" i="3"/>
  <c r="AQ47" i="3"/>
  <c r="AR47" i="3" s="1"/>
  <c r="AL47" i="3"/>
  <c r="AL31" i="3"/>
  <c r="AQ31" i="3"/>
  <c r="AR31" i="3" s="1"/>
  <c r="AQ49" i="3"/>
  <c r="AR49" i="3" s="1"/>
  <c r="AL49" i="3"/>
  <c r="AL43" i="3"/>
  <c r="AQ43" i="3"/>
  <c r="AR43" i="3" s="1"/>
  <c r="AQ46" i="3"/>
  <c r="AR46" i="3" s="1"/>
  <c r="AL46" i="3"/>
  <c r="AL24" i="3"/>
  <c r="AQ24" i="3"/>
  <c r="AR24" i="3" s="1"/>
  <c r="AQ36" i="3"/>
  <c r="AR36" i="3" s="1"/>
  <c r="AL36" i="3"/>
  <c r="AQ21" i="3"/>
  <c r="AR21" i="3" s="1"/>
  <c r="AL21" i="3"/>
  <c r="AL25" i="3"/>
  <c r="AQ25" i="3"/>
  <c r="AR25" i="3" s="1"/>
  <c r="AL35" i="3"/>
  <c r="AQ35" i="3"/>
  <c r="AR35" i="3" s="1"/>
  <c r="AQ42" i="3"/>
  <c r="AR42" i="3" s="1"/>
  <c r="AL42" i="3"/>
  <c r="AL15" i="3"/>
  <c r="AQ15" i="3"/>
  <c r="AK74" i="3"/>
  <c r="AQ60" i="3"/>
  <c r="AR60" i="3" s="1"/>
  <c r="AL60" i="3"/>
  <c r="AQ18" i="3"/>
  <c r="AR18" i="3" s="1"/>
  <c r="AL18" i="3"/>
  <c r="AQ40" i="3"/>
  <c r="AR40" i="3" s="1"/>
  <c r="AL40" i="3"/>
  <c r="AL37" i="3"/>
  <c r="AQ37" i="3"/>
  <c r="AR37" i="3" s="1"/>
  <c r="AQ56" i="3"/>
  <c r="AR56" i="3" s="1"/>
  <c r="AL56" i="3"/>
  <c r="AQ48" i="3"/>
  <c r="AR48" i="3" s="1"/>
  <c r="AL48" i="3"/>
  <c r="AQ33" i="3"/>
  <c r="AR33" i="3" s="1"/>
  <c r="AL33" i="3"/>
  <c r="T74" i="3"/>
  <c r="AR15" i="3" l="1"/>
  <c r="AQ74" i="3"/>
  <c r="AL74" i="3"/>
  <c r="AR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O18" authorId="0" shapeId="0" xr:uid="{115AF3A8-ADD1-4FC5-8766-B4DF5C52BDF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</t>
        </r>
      </text>
    </comment>
    <comment ref="CO19" authorId="0" shapeId="0" xr:uid="{FF3886B9-F2AD-436A-A950-E18DC4351DA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AW22" authorId="0" shapeId="0" xr:uid="{08AA0F32-A217-45E3-B978-E5D6B3371E4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прогноз</t>
        </r>
      </text>
    </comment>
    <comment ref="CO23" authorId="0" shapeId="0" xr:uid="{89B50E1E-A740-483E-9F19-246D8E5D212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</t>
        </r>
      </text>
    </comment>
    <comment ref="CO25" authorId="0" shapeId="0" xr:uid="{8BADA1E5-4EF7-4AC7-8606-9278462ADAE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CO31" authorId="0" shapeId="0" xr:uid="{5D7B9311-3F43-41E5-9470-7C8003860C0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CO39" authorId="0" shapeId="0" xr:uid="{4E5F500F-625F-422D-B323-2A919F82152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S70" authorId="0" shapeId="0" xr:uid="{91A0F1EA-0D32-4F89-8250-FE75B758180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ЭКО
</t>
        </r>
      </text>
    </comment>
  </commentList>
</comments>
</file>

<file path=xl/sharedStrings.xml><?xml version="1.0" encoding="utf-8"?>
<sst xmlns="http://schemas.openxmlformats.org/spreadsheetml/2006/main" count="357" uniqueCount="58">
  <si>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</si>
  <si>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</si>
  <si>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</si>
  <si>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</si>
  <si>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</si>
  <si>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</si>
  <si>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</si>
  <si>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</si>
  <si>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</si>
  <si>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</si>
  <si>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</si>
  <si>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</si>
  <si>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</si>
  <si>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</si>
  <si>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</si>
  <si>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</si>
  <si>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</si>
  <si>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</si>
  <si>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</si>
  <si>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</si>
  <si>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</si>
  <si>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</si>
  <si>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</si>
  <si>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</si>
  <si>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</si>
  <si>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</si>
  <si>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</si>
  <si>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</si>
  <si>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</si>
  <si>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</si>
  <si>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</si>
  <si>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</si>
  <si>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</si>
  <si>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</si>
  <si>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</si>
  <si>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</si>
  <si>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</si>
  <si>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</si>
  <si>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</si>
  <si>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</si>
  <si>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</si>
  <si>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</si>
  <si>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</si>
  <si>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</si>
  <si>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</si>
  <si>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</si>
  <si>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</si>
  <si>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</si>
  <si>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</si>
  <si>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</si>
  <si>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</si>
  <si>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</si>
  <si>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</si>
  <si>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6/2023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</si>
  <si>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7/2023</t>
    </r>
  </si>
  <si>
    <t>Внесенные в проект планового задания изменения в соответствии с заседанием Комиссии 7/2023</t>
  </si>
  <si>
    <t>Принято к оплате оказанной медицинской помощи за 10 месяцев 2023 года</t>
  </si>
  <si>
    <t>страхованию от 23.11.2023 года № 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</si>
</sst>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  <numFmt numFmtId="173" formatCode="_-* #,##0\ _₽_-;\-* #,##0\ _₽_-;_-* &quot;-&quot;\ _₽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81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70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72" fontId="23" fillId="0" borderId="0" xfId="34" applyNumberFormat="1" applyFont="1"/>
    <xf numFmtId="165" fontId="23" fillId="0" borderId="0" xfId="34" applyNumberFormat="1" applyFont="1"/>
    <xf numFmtId="172" fontId="23" fillId="0" borderId="0" xfId="34" applyNumberFormat="1" applyFont="1" applyAlignment="1">
      <alignment horizontal="center"/>
    </xf>
    <xf numFmtId="169" fontId="23" fillId="22" borderId="11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0" fontId="23" fillId="0" borderId="22" xfId="34" applyFont="1" applyBorder="1" applyAlignment="1">
      <alignment horizontal="center"/>
    </xf>
    <xf numFmtId="170" fontId="23" fillId="0" borderId="34" xfId="35" applyNumberFormat="1" applyFont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0" borderId="16" xfId="34" applyNumberFormat="1" applyFont="1" applyBorder="1"/>
    <xf numFmtId="171" fontId="23" fillId="22" borderId="11" xfId="34" applyNumberFormat="1" applyFont="1" applyFill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4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9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0" fontId="23" fillId="0" borderId="33" xfId="34" applyFont="1" applyBorder="1" applyAlignment="1">
      <alignment horizontal="center" wrapText="1"/>
    </xf>
    <xf numFmtId="0" fontId="23" fillId="0" borderId="33" xfId="34" applyFont="1" applyBorder="1" applyAlignment="1">
      <alignment horizontal="center" vertical="center" wrapText="1"/>
    </xf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22" borderId="18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9" fontId="23" fillId="0" borderId="16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70" xfId="34" applyFont="1" applyBorder="1" applyAlignment="1">
      <alignment horizontal="center"/>
    </xf>
    <xf numFmtId="165" fontId="23" fillId="22" borderId="13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9" fontId="23" fillId="22" borderId="25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169" fontId="23" fillId="22" borderId="62" xfId="34" applyNumberFormat="1" applyFont="1" applyFill="1" applyBorder="1" applyAlignment="1">
      <alignment horizontal="center" wrapText="1"/>
    </xf>
    <xf numFmtId="0" fontId="23" fillId="0" borderId="69" xfId="34" applyFont="1" applyBorder="1" applyAlignment="1">
      <alignment horizontal="center"/>
    </xf>
    <xf numFmtId="0" fontId="23" fillId="0" borderId="19" xfId="36" applyFont="1" applyBorder="1"/>
    <xf numFmtId="169" fontId="23" fillId="0" borderId="19" xfId="36" applyNumberFormat="1" applyFont="1" applyBorder="1"/>
    <xf numFmtId="4" fontId="23" fillId="0" borderId="19" xfId="34" applyNumberFormat="1" applyFont="1" applyBorder="1" applyAlignment="1">
      <alignment horizontal="center" wrapText="1"/>
    </xf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3" fillId="0" borderId="51" xfId="0" applyFont="1" applyBorder="1"/>
    <xf numFmtId="169" fontId="23" fillId="0" borderId="15" xfId="0" applyNumberFormat="1" applyFont="1" applyBorder="1"/>
    <xf numFmtId="0" fontId="23" fillId="0" borderId="15" xfId="0" applyFont="1" applyBorder="1"/>
    <xf numFmtId="165" fontId="23" fillId="0" borderId="15" xfId="34" applyNumberFormat="1" applyFont="1" applyBorder="1" applyAlignment="1">
      <alignment horizontal="center" wrapText="1"/>
    </xf>
    <xf numFmtId="169" fontId="23" fillId="0" borderId="15" xfId="34" applyNumberFormat="1" applyFont="1" applyBorder="1" applyAlignment="1">
      <alignment horizontal="center" wrapText="1"/>
    </xf>
    <xf numFmtId="169" fontId="23" fillId="0" borderId="14" xfId="34" applyNumberFormat="1" applyFont="1" applyBorder="1" applyAlignment="1">
      <alignment horizontal="center" wrapText="1"/>
    </xf>
    <xf numFmtId="165" fontId="23" fillId="22" borderId="15" xfId="34" applyNumberFormat="1" applyFont="1" applyFill="1" applyBorder="1" applyAlignment="1">
      <alignment horizontal="center" wrapText="1"/>
    </xf>
    <xf numFmtId="4" fontId="23" fillId="0" borderId="15" xfId="34" applyNumberFormat="1" applyFont="1" applyBorder="1" applyAlignment="1">
      <alignment horizontal="center" wrapText="1"/>
    </xf>
    <xf numFmtId="169" fontId="23" fillId="22" borderId="15" xfId="34" applyNumberFormat="1" applyFont="1" applyFill="1" applyBorder="1" applyAlignment="1">
      <alignment horizontal="center" wrapText="1"/>
    </xf>
    <xf numFmtId="4" fontId="23" fillId="0" borderId="14" xfId="34" applyNumberFormat="1" applyFont="1" applyBorder="1" applyAlignment="1">
      <alignment horizontal="center" wrapText="1"/>
    </xf>
    <xf numFmtId="4" fontId="23" fillId="0" borderId="16" xfId="34" applyNumberFormat="1" applyFont="1" applyBorder="1" applyAlignment="1">
      <alignment horizontal="center" wrapText="1"/>
    </xf>
    <xf numFmtId="0" fontId="23" fillId="0" borderId="34" xfId="36" applyFont="1" applyBorder="1"/>
    <xf numFmtId="169" fontId="23" fillId="0" borderId="12" xfId="0" applyNumberFormat="1" applyFont="1" applyBorder="1"/>
    <xf numFmtId="166" fontId="23" fillId="0" borderId="19" xfId="36" applyNumberFormat="1" applyFont="1" applyBorder="1"/>
    <xf numFmtId="170" fontId="23" fillId="0" borderId="34" xfId="43" applyNumberFormat="1" applyFont="1" applyBorder="1"/>
    <xf numFmtId="169" fontId="23" fillId="22" borderId="18" xfId="34" applyNumberFormat="1" applyFont="1" applyFill="1" applyBorder="1" applyAlignment="1">
      <alignment horizontal="center" wrapText="1"/>
    </xf>
    <xf numFmtId="165" fontId="23" fillId="0" borderId="34" xfId="34" applyNumberFormat="1" applyFont="1" applyBorder="1" applyAlignment="1">
      <alignment horizontal="center" wrapText="1"/>
    </xf>
    <xf numFmtId="169" fontId="23" fillId="0" borderId="18" xfId="34" applyNumberFormat="1" applyFont="1" applyBorder="1" applyAlignment="1">
      <alignment horizontal="center" wrapText="1"/>
    </xf>
    <xf numFmtId="170" fontId="23" fillId="0" borderId="19" xfId="43" applyNumberFormat="1" applyFont="1" applyBorder="1"/>
    <xf numFmtId="169" fontId="23" fillId="0" borderId="17" xfId="34" applyNumberFormat="1" applyFont="1" applyBorder="1" applyAlignment="1">
      <alignment horizontal="center" wrapText="1"/>
    </xf>
    <xf numFmtId="0" fontId="23" fillId="0" borderId="10" xfId="0" applyFont="1" applyBorder="1"/>
    <xf numFmtId="0" fontId="23" fillId="0" borderId="51" xfId="34" applyFont="1" applyBorder="1" applyAlignment="1">
      <alignment horizontal="center"/>
    </xf>
    <xf numFmtId="0" fontId="23" fillId="0" borderId="15" xfId="34" applyFont="1" applyBorder="1" applyAlignment="1">
      <alignment horizontal="center"/>
    </xf>
    <xf numFmtId="166" fontId="23" fillId="0" borderId="15" xfId="35" applyNumberFormat="1" applyFont="1" applyBorder="1" applyAlignment="1">
      <alignment horizontal="center" wrapText="1"/>
    </xf>
    <xf numFmtId="0" fontId="23" fillId="0" borderId="10" xfId="34" applyFont="1" applyBorder="1" applyAlignment="1">
      <alignment horizontal="center"/>
    </xf>
    <xf numFmtId="0" fontId="23" fillId="0" borderId="11" xfId="34" applyFont="1" applyBorder="1" applyAlignment="1">
      <alignment horizontal="center"/>
    </xf>
    <xf numFmtId="0" fontId="23" fillId="0" borderId="11" xfId="0" applyFont="1" applyBorder="1"/>
    <xf numFmtId="0" fontId="23" fillId="0" borderId="31" xfId="34" applyFont="1" applyBorder="1" applyAlignment="1">
      <alignment horizontal="center"/>
    </xf>
    <xf numFmtId="0" fontId="23" fillId="0" borderId="12" xfId="34" applyFont="1" applyBorder="1" applyAlignment="1">
      <alignment horizontal="center"/>
    </xf>
    <xf numFmtId="0" fontId="23" fillId="0" borderId="12" xfId="0" applyFont="1" applyBorder="1"/>
    <xf numFmtId="4" fontId="23" fillId="0" borderId="12" xfId="34" applyNumberFormat="1" applyFont="1" applyBorder="1" applyAlignment="1">
      <alignment horizontal="center" wrapText="1"/>
    </xf>
    <xf numFmtId="0" fontId="23" fillId="0" borderId="31" xfId="0" applyFont="1" applyBorder="1"/>
    <xf numFmtId="4" fontId="23" fillId="0" borderId="17" xfId="34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"/>
    </xf>
    <xf numFmtId="0" fontId="23" fillId="0" borderId="19" xfId="34" applyFont="1" applyBorder="1" applyAlignment="1">
      <alignment horizontal="center"/>
    </xf>
    <xf numFmtId="4" fontId="23" fillId="0" borderId="18" xfId="34" applyNumberFormat="1" applyFont="1" applyBorder="1" applyAlignment="1">
      <alignment horizontal="center" wrapText="1"/>
    </xf>
    <xf numFmtId="169" fontId="23" fillId="0" borderId="51" xfId="34" applyNumberFormat="1" applyFont="1" applyBorder="1" applyAlignment="1">
      <alignment horizontal="center" wrapText="1"/>
    </xf>
    <xf numFmtId="169" fontId="23" fillId="0" borderId="10" xfId="34" applyNumberFormat="1" applyFont="1" applyBorder="1" applyAlignment="1">
      <alignment horizontal="center" wrapText="1"/>
    </xf>
    <xf numFmtId="169" fontId="23" fillId="0" borderId="31" xfId="34" applyNumberFormat="1" applyFont="1" applyBorder="1" applyAlignment="1">
      <alignment horizontal="center" wrapText="1"/>
    </xf>
    <xf numFmtId="170" fontId="23" fillId="0" borderId="27" xfId="35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70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0" fontId="23" fillId="0" borderId="69" xfId="0" applyFont="1" applyBorder="1"/>
    <xf numFmtId="0" fontId="23" fillId="0" borderId="14" xfId="0" applyFont="1" applyBorder="1"/>
    <xf numFmtId="0" fontId="23" fillId="0" borderId="16" xfId="0" applyFont="1" applyBorder="1"/>
    <xf numFmtId="0" fontId="23" fillId="0" borderId="17" xfId="0" applyFont="1" applyBorder="1"/>
    <xf numFmtId="0" fontId="23" fillId="0" borderId="18" xfId="36" applyFont="1" applyBorder="1"/>
    <xf numFmtId="4" fontId="23" fillId="0" borderId="11" xfId="43" applyNumberFormat="1" applyFont="1" applyFill="1" applyBorder="1" applyAlignment="1">
      <alignment horizontal="center" wrapText="1"/>
    </xf>
    <xf numFmtId="170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70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70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70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4" fontId="23" fillId="0" borderId="39" xfId="43" applyNumberFormat="1" applyFont="1" applyFill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9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70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9" fontId="23" fillId="0" borderId="67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22" borderId="11" xfId="34" applyNumberFormat="1" applyFont="1" applyFill="1" applyBorder="1"/>
    <xf numFmtId="166" fontId="23" fillId="22" borderId="13" xfId="34" applyNumberFormat="1" applyFont="1" applyFill="1" applyBorder="1" applyAlignment="1">
      <alignment horizontal="center" wrapText="1"/>
    </xf>
    <xf numFmtId="166" fontId="23" fillId="0" borderId="13" xfId="34" applyNumberFormat="1" applyFont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166" fontId="23" fillId="22" borderId="13" xfId="34" applyNumberFormat="1" applyFont="1" applyFill="1" applyBorder="1"/>
    <xf numFmtId="166" fontId="23" fillId="0" borderId="25" xfId="34" applyNumberFormat="1" applyFont="1" applyBorder="1"/>
    <xf numFmtId="166" fontId="23" fillId="22" borderId="28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166" fontId="23" fillId="22" borderId="25" xfId="34" applyNumberFormat="1" applyFont="1" applyFill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7" xfId="36" applyFont="1" applyBorder="1"/>
    <xf numFmtId="0" fontId="23" fillId="0" borderId="73" xfId="34" applyFont="1" applyBorder="1"/>
    <xf numFmtId="169" fontId="23" fillId="22" borderId="40" xfId="34" applyNumberFormat="1" applyFont="1" applyFill="1" applyBorder="1" applyAlignment="1">
      <alignment horizontal="center" wrapText="1"/>
    </xf>
    <xf numFmtId="169" fontId="23" fillId="22" borderId="16" xfId="34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0" fontId="23" fillId="0" borderId="68" xfId="34" applyFont="1" applyBorder="1" applyAlignment="1">
      <alignment horizontal="centerContinuous" vertical="center" wrapText="1"/>
    </xf>
    <xf numFmtId="0" fontId="23" fillId="0" borderId="16" xfId="0" applyFont="1" applyBorder="1" applyAlignment="1">
      <alignment wrapText="1"/>
    </xf>
    <xf numFmtId="169" fontId="28" fillId="0" borderId="11" xfId="34" applyNumberFormat="1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9" fontId="28" fillId="22" borderId="11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169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70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70" fontId="23" fillId="0" borderId="57" xfId="35" applyNumberFormat="1" applyFont="1" applyBorder="1" applyAlignment="1">
      <alignment horizontal="center" wrapText="1"/>
    </xf>
    <xf numFmtId="173" fontId="23" fillId="0" borderId="40" xfId="34" applyNumberFormat="1" applyFont="1" applyBorder="1" applyAlignment="1">
      <alignment horizontal="center" wrapText="1"/>
    </xf>
    <xf numFmtId="170" fontId="23" fillId="0" borderId="16" xfId="35" applyNumberFormat="1" applyFont="1" applyBorder="1" applyAlignment="1">
      <alignment horizontal="center" wrapText="1"/>
    </xf>
    <xf numFmtId="165" fontId="23" fillId="0" borderId="10" xfId="35" applyNumberFormat="1" applyFont="1" applyBorder="1" applyAlignment="1">
      <alignment horizontal="center" wrapText="1"/>
    </xf>
    <xf numFmtId="165" fontId="23" fillId="0" borderId="11" xfId="35" applyNumberFormat="1" applyFont="1" applyBorder="1" applyAlignment="1">
      <alignment horizontal="center" wrapText="1"/>
    </xf>
    <xf numFmtId="165" fontId="23" fillId="0" borderId="16" xfId="35" applyNumberFormat="1" applyFont="1" applyBorder="1" applyAlignment="1">
      <alignment horizontal="center" wrapText="1"/>
    </xf>
    <xf numFmtId="173" fontId="23" fillId="0" borderId="16" xfId="34" applyNumberFormat="1" applyFont="1" applyBorder="1" applyAlignment="1">
      <alignment horizontal="center" wrapText="1"/>
    </xf>
    <xf numFmtId="173" fontId="23" fillId="0" borderId="16" xfId="35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70" fontId="23" fillId="0" borderId="31" xfId="35" applyNumberFormat="1" applyFont="1" applyBorder="1" applyAlignment="1">
      <alignment horizontal="center" wrapText="1"/>
    </xf>
    <xf numFmtId="170" fontId="23" fillId="0" borderId="17" xfId="35" applyNumberFormat="1" applyFont="1" applyBorder="1" applyAlignment="1">
      <alignment horizontal="center" wrapText="1"/>
    </xf>
    <xf numFmtId="165" fontId="23" fillId="0" borderId="31" xfId="35" applyNumberFormat="1" applyFont="1" applyBorder="1" applyAlignment="1">
      <alignment horizontal="center" wrapText="1"/>
    </xf>
    <xf numFmtId="165" fontId="23" fillId="0" borderId="12" xfId="35" applyNumberFormat="1" applyFont="1" applyBorder="1" applyAlignment="1">
      <alignment horizontal="center" wrapText="1"/>
    </xf>
    <xf numFmtId="165" fontId="23" fillId="0" borderId="17" xfId="35" applyNumberFormat="1" applyFont="1" applyBorder="1" applyAlignment="1">
      <alignment horizontal="center" wrapText="1"/>
    </xf>
    <xf numFmtId="170" fontId="23" fillId="0" borderId="32" xfId="35" applyNumberFormat="1" applyFont="1" applyBorder="1" applyAlignment="1">
      <alignment horizontal="center" wrapText="1"/>
    </xf>
    <xf numFmtId="173" fontId="23" fillId="0" borderId="17" xfId="34" applyNumberFormat="1" applyFont="1" applyBorder="1" applyAlignment="1">
      <alignment horizontal="center" wrapText="1"/>
    </xf>
    <xf numFmtId="165" fontId="23" fillId="0" borderId="19" xfId="35" applyNumberFormat="1" applyFont="1" applyBorder="1" applyAlignment="1">
      <alignment horizontal="center" wrapText="1"/>
    </xf>
    <xf numFmtId="173" fontId="23" fillId="0" borderId="18" xfId="34" applyNumberFormat="1" applyFont="1" applyBorder="1" applyAlignment="1">
      <alignment horizontal="center" wrapText="1"/>
    </xf>
    <xf numFmtId="170" fontId="23" fillId="24" borderId="15" xfId="48" applyNumberFormat="1" applyFont="1" applyFill="1" applyBorder="1"/>
    <xf numFmtId="170" fontId="23" fillId="24" borderId="11" xfId="48" applyNumberFormat="1" applyFont="1" applyFill="1" applyBorder="1"/>
    <xf numFmtId="170" fontId="23" fillId="24" borderId="13" xfId="48" applyNumberFormat="1" applyFont="1" applyFill="1" applyBorder="1"/>
    <xf numFmtId="170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9" fontId="23" fillId="0" borderId="26" xfId="34" applyNumberFormat="1" applyFont="1" applyBorder="1" applyAlignment="1">
      <alignment horizontal="center" wrapText="1"/>
    </xf>
    <xf numFmtId="169" fontId="23" fillId="0" borderId="27" xfId="34" applyNumberFormat="1" applyFont="1" applyBorder="1" applyAlignment="1">
      <alignment horizontal="center" wrapText="1"/>
    </xf>
    <xf numFmtId="169" fontId="23" fillId="0" borderId="0" xfId="34" applyNumberFormat="1" applyFont="1" applyAlignment="1">
      <alignment horizontal="center" wrapText="1"/>
    </xf>
    <xf numFmtId="166" fontId="30" fillId="0" borderId="0" xfId="0" applyNumberFormat="1" applyFont="1" applyAlignment="1" applyProtection="1">
      <alignment horizontal="center" wrapText="1"/>
      <protection locked="0"/>
    </xf>
    <xf numFmtId="166" fontId="23" fillId="22" borderId="11" xfId="43" applyFont="1" applyFill="1" applyBorder="1" applyAlignment="1">
      <alignment horizont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2" borderId="15" xfId="43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169" fontId="26" fillId="0" borderId="11" xfId="34" applyNumberFormat="1" applyFont="1" applyBorder="1" applyAlignment="1">
      <alignment horizontal="center" wrapText="1"/>
    </xf>
    <xf numFmtId="165" fontId="23" fillId="0" borderId="11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7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6-2023/&#1064;&#1072;&#1073;&#1083;&#1086;&#1085;%206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14376.886999999999</v>
          </cell>
          <cell r="W9">
            <v>7509</v>
          </cell>
          <cell r="X9">
            <v>32623.66604</v>
          </cell>
          <cell r="Z9">
            <v>11833</v>
          </cell>
          <cell r="AA9">
            <v>2216447.59</v>
          </cell>
          <cell r="AH9">
            <v>299</v>
          </cell>
          <cell r="AI9">
            <v>127709.64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11580.199999999999</v>
          </cell>
          <cell r="W10">
            <v>2620</v>
          </cell>
          <cell r="X10">
            <v>12562.147760000002</v>
          </cell>
          <cell r="Z10">
            <v>3520</v>
          </cell>
          <cell r="AA10">
            <v>510589.75999999995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1052</v>
          </cell>
          <cell r="AM10">
            <v>79041.649000000005</v>
          </cell>
          <cell r="AR10">
            <v>99</v>
          </cell>
          <cell r="AS10">
            <v>12033.998999999998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9700</v>
          </cell>
          <cell r="T12">
            <v>56143.6</v>
          </cell>
          <cell r="W12">
            <v>0</v>
          </cell>
          <cell r="X12">
            <v>0</v>
          </cell>
          <cell r="Z12">
            <v>400</v>
          </cell>
          <cell r="AA12">
            <v>87184.92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3599</v>
          </cell>
          <cell r="G13">
            <v>32951.949999999997</v>
          </cell>
          <cell r="H13">
            <v>5675</v>
          </cell>
          <cell r="K13">
            <v>19082</v>
          </cell>
          <cell r="L13">
            <v>32414.89</v>
          </cell>
          <cell r="O13">
            <v>3748</v>
          </cell>
          <cell r="P13">
            <v>17429.75</v>
          </cell>
          <cell r="Q13">
            <v>1560</v>
          </cell>
          <cell r="R13">
            <v>4878.6400000000003</v>
          </cell>
          <cell r="S13">
            <v>15350</v>
          </cell>
          <cell r="T13">
            <v>92830.01</v>
          </cell>
          <cell r="W13">
            <v>3540</v>
          </cell>
          <cell r="X13">
            <v>8515.7030699999996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11182</v>
          </cell>
          <cell r="L14">
            <v>25076.690000000002</v>
          </cell>
          <cell r="O14">
            <v>5424</v>
          </cell>
          <cell r="P14">
            <v>45359.98</v>
          </cell>
          <cell r="Q14">
            <v>0</v>
          </cell>
          <cell r="R14">
            <v>0</v>
          </cell>
          <cell r="S14">
            <v>7158</v>
          </cell>
          <cell r="T14">
            <v>56893.170000000013</v>
          </cell>
          <cell r="W14">
            <v>60130</v>
          </cell>
          <cell r="X14">
            <v>231090.66419000001</v>
          </cell>
          <cell r="Z14">
            <v>3533</v>
          </cell>
          <cell r="AA14">
            <v>748903.94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2911</v>
          </cell>
          <cell r="AM14">
            <v>721729.85000000009</v>
          </cell>
          <cell r="AR14">
            <v>0</v>
          </cell>
          <cell r="AS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H15">
            <v>1291</v>
          </cell>
          <cell r="K15">
            <v>12541</v>
          </cell>
          <cell r="L15">
            <v>20481.879999999997</v>
          </cell>
          <cell r="O15">
            <v>339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66640.160000000003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H16">
            <v>11583</v>
          </cell>
          <cell r="K16">
            <v>20955</v>
          </cell>
          <cell r="L16">
            <v>48731.130000000012</v>
          </cell>
          <cell r="O16">
            <v>3778</v>
          </cell>
          <cell r="P16">
            <v>16566.11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H17">
            <v>14737</v>
          </cell>
          <cell r="K17">
            <v>39164</v>
          </cell>
          <cell r="L17">
            <v>89481.83</v>
          </cell>
          <cell r="O17">
            <v>1280</v>
          </cell>
          <cell r="P17">
            <v>5610.47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280</v>
          </cell>
          <cell r="AM17">
            <v>13619.9</v>
          </cell>
          <cell r="AR17">
            <v>106</v>
          </cell>
          <cell r="AS17">
            <v>6082.3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129983.79000000001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20500</v>
          </cell>
          <cell r="G19">
            <v>146063.52000000002</v>
          </cell>
          <cell r="H19">
            <v>29571</v>
          </cell>
          <cell r="K19">
            <v>27514</v>
          </cell>
          <cell r="L19">
            <v>51007.270000000011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137112.89000000001</v>
          </cell>
          <cell r="H20">
            <v>20416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6896</v>
          </cell>
          <cell r="R20">
            <v>23594.85</v>
          </cell>
          <cell r="S20">
            <v>39147</v>
          </cell>
          <cell r="T20">
            <v>56310.219999999987</v>
          </cell>
          <cell r="W20">
            <v>2268</v>
          </cell>
          <cell r="X20">
            <v>6192.3656799999999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1218</v>
          </cell>
          <cell r="AM20">
            <v>70098.210000000006</v>
          </cell>
          <cell r="AR20">
            <v>200</v>
          </cell>
          <cell r="AS20">
            <v>17905.650000000001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8200</v>
          </cell>
          <cell r="T21">
            <v>79404.36</v>
          </cell>
          <cell r="W21">
            <v>1200</v>
          </cell>
          <cell r="X21">
            <v>1799.376</v>
          </cell>
          <cell r="Z21">
            <v>3920</v>
          </cell>
          <cell r="AA21">
            <v>518479.45000000007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200</v>
          </cell>
          <cell r="L22">
            <v>217.28</v>
          </cell>
          <cell r="O22">
            <v>0</v>
          </cell>
          <cell r="P22">
            <v>0</v>
          </cell>
          <cell r="Q22">
            <v>11000</v>
          </cell>
          <cell r="R22">
            <v>20148.149999999998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H23">
            <v>0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100570.11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H24">
            <v>0</v>
          </cell>
          <cell r="K24">
            <v>46461</v>
          </cell>
          <cell r="L24">
            <v>93479.21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920</v>
          </cell>
          <cell r="X24">
            <v>3062.7178899999999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11238.36</v>
          </cell>
          <cell r="AR24">
            <v>44</v>
          </cell>
          <cell r="AS24">
            <v>4335.37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31782</v>
          </cell>
          <cell r="G26">
            <v>203759.61000000002</v>
          </cell>
          <cell r="H26">
            <v>16424.82</v>
          </cell>
          <cell r="K26">
            <v>108736</v>
          </cell>
          <cell r="L26">
            <v>195466.85000000003</v>
          </cell>
          <cell r="O26">
            <v>7720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6923</v>
          </cell>
          <cell r="X26">
            <v>23550.252359999999</v>
          </cell>
          <cell r="Z26">
            <v>5500</v>
          </cell>
          <cell r="AA26">
            <v>702633.41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134878.22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38679.65</v>
          </cell>
          <cell r="F28">
            <v>4579</v>
          </cell>
          <cell r="G28">
            <v>32066.19</v>
          </cell>
          <cell r="H28">
            <v>4458</v>
          </cell>
          <cell r="K28">
            <v>23082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1915</v>
          </cell>
          <cell r="E29">
            <v>21054.49</v>
          </cell>
          <cell r="F29">
            <v>1988</v>
          </cell>
          <cell r="G29">
            <v>13511.35</v>
          </cell>
          <cell r="H29">
            <v>1245</v>
          </cell>
          <cell r="K29">
            <v>6436</v>
          </cell>
          <cell r="L29">
            <v>15517.539999999999</v>
          </cell>
          <cell r="O29">
            <v>27</v>
          </cell>
          <cell r="P29">
            <v>115.5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16294</v>
          </cell>
          <cell r="F30">
            <v>1809</v>
          </cell>
          <cell r="G30">
            <v>12106</v>
          </cell>
          <cell r="H30">
            <v>1020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21716.74</v>
          </cell>
          <cell r="O31">
            <v>648</v>
          </cell>
          <cell r="P31">
            <v>2774.15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H32">
            <v>689</v>
          </cell>
          <cell r="K32">
            <v>2305</v>
          </cell>
          <cell r="L32">
            <v>5702.84</v>
          </cell>
          <cell r="O32">
            <v>135</v>
          </cell>
          <cell r="P32">
            <v>578.66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18687.23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9623.7699999999986</v>
          </cell>
          <cell r="O33">
            <v>113</v>
          </cell>
          <cell r="P33">
            <v>483.21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20975.050000000003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H34">
            <v>7424</v>
          </cell>
          <cell r="K34">
            <v>44355</v>
          </cell>
          <cell r="L34">
            <v>74385.410000000018</v>
          </cell>
          <cell r="O34">
            <v>1100</v>
          </cell>
          <cell r="P34">
            <v>4861.7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1595</v>
          </cell>
          <cell r="AA34">
            <v>249883.12999999998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1638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6794.2100000000009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18745.07</v>
          </cell>
          <cell r="F36">
            <v>1727</v>
          </cell>
          <cell r="G36">
            <v>12313.46</v>
          </cell>
          <cell r="H36">
            <v>1283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337</v>
          </cell>
          <cell r="AA36">
            <v>15604.11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16852.38</v>
          </cell>
          <cell r="F37">
            <v>1650</v>
          </cell>
          <cell r="G37">
            <v>11624.240000000002</v>
          </cell>
          <cell r="H37">
            <v>886</v>
          </cell>
          <cell r="K37">
            <v>3755</v>
          </cell>
          <cell r="L37">
            <v>7659.1699999999983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45753.26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22</v>
          </cell>
          <cell r="AM37">
            <v>4981.68</v>
          </cell>
          <cell r="AR37">
            <v>0</v>
          </cell>
          <cell r="AS37">
            <v>0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18100.189999999999</v>
          </cell>
          <cell r="F38">
            <v>1749</v>
          </cell>
          <cell r="G38">
            <v>12202.76</v>
          </cell>
          <cell r="H38">
            <v>792</v>
          </cell>
          <cell r="K38">
            <v>3841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46110.18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356</v>
          </cell>
          <cell r="E39">
            <v>8742.5499999999993</v>
          </cell>
          <cell r="F39">
            <v>553</v>
          </cell>
          <cell r="G39">
            <v>4179.3100000000004</v>
          </cell>
          <cell r="H39">
            <v>0</v>
          </cell>
          <cell r="K39">
            <v>1014</v>
          </cell>
          <cell r="L39">
            <v>1792.5400000000002</v>
          </cell>
          <cell r="O39">
            <v>435</v>
          </cell>
          <cell r="P39">
            <v>1929.68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30059.100000000002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H41">
            <v>3021</v>
          </cell>
          <cell r="K41">
            <v>7500</v>
          </cell>
          <cell r="L41">
            <v>14788.059999999996</v>
          </cell>
          <cell r="O41">
            <v>60</v>
          </cell>
          <cell r="P41">
            <v>281.86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83390.47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26668.57</v>
          </cell>
          <cell r="AR41">
            <v>0</v>
          </cell>
          <cell r="AS41">
            <v>0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H42">
            <v>1272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8127.9600000000009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999</v>
          </cell>
          <cell r="R43">
            <v>3283.1099999999997</v>
          </cell>
          <cell r="S43">
            <v>0</v>
          </cell>
          <cell r="T43">
            <v>0</v>
          </cell>
          <cell r="W43">
            <v>73261</v>
          </cell>
          <cell r="X43">
            <v>60575.990800000007</v>
          </cell>
          <cell r="Z43">
            <v>1816</v>
          </cell>
          <cell r="AA43">
            <v>179620.09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R43">
            <v>0</v>
          </cell>
          <cell r="AS43">
            <v>0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1750</v>
          </cell>
          <cell r="E44">
            <v>13082.04</v>
          </cell>
          <cell r="F44">
            <v>1175</v>
          </cell>
          <cell r="G44">
            <v>8247.2000000000007</v>
          </cell>
          <cell r="H44">
            <v>937</v>
          </cell>
          <cell r="K44">
            <v>1614</v>
          </cell>
          <cell r="L44">
            <v>2389.56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18035.919999999998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185693.12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52500</v>
          </cell>
          <cell r="E46">
            <v>545923.75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539</v>
          </cell>
          <cell r="R46">
            <v>1704.71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75</v>
          </cell>
          <cell r="AM48">
            <v>12714.715999999999</v>
          </cell>
          <cell r="AR48">
            <v>0</v>
          </cell>
          <cell r="AS48">
            <v>0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5646</v>
          </cell>
          <cell r="G51">
            <v>38751.94</v>
          </cell>
          <cell r="H51">
            <v>6723</v>
          </cell>
          <cell r="K51">
            <v>16617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11225</v>
          </cell>
          <cell r="T51">
            <v>14511.810000000003</v>
          </cell>
          <cell r="W51">
            <v>486</v>
          </cell>
          <cell r="X51">
            <v>2180.6563499999997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628</v>
          </cell>
          <cell r="L55">
            <v>1273.32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1149130</v>
          </cell>
          <cell r="X55">
            <v>248042.21510000012</v>
          </cell>
          <cell r="Z55">
            <v>818</v>
          </cell>
          <cell r="AA55">
            <v>142426.43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403</v>
          </cell>
          <cell r="AM55">
            <v>77224.62</v>
          </cell>
          <cell r="AR55">
            <v>0</v>
          </cell>
          <cell r="AS55">
            <v>0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B59" t="str">
            <v>410089</v>
          </cell>
          <cell r="C59" t="str">
            <v>ГБУЗ ККПТД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B60" t="str">
            <v>410092</v>
          </cell>
          <cell r="C60" t="str">
            <v>АО "МЕДИЦИНА"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548</v>
          </cell>
          <cell r="AM61">
            <v>130076.67</v>
          </cell>
          <cell r="AR61">
            <v>0</v>
          </cell>
          <cell r="AS61">
            <v>0</v>
          </cell>
        </row>
        <row r="62">
          <cell r="B62" t="str">
            <v>410101</v>
          </cell>
          <cell r="C62" t="str">
            <v>КГБУЗ ДККБ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22</v>
          </cell>
          <cell r="AM65">
            <v>3932.08</v>
          </cell>
          <cell r="AR65">
            <v>0</v>
          </cell>
          <cell r="AS65">
            <v>0</v>
          </cell>
        </row>
        <row r="66">
          <cell r="B66">
            <v>410105</v>
          </cell>
          <cell r="C66" t="str">
            <v xml:space="preserve"> ООО "МАТЬ И ДИТЯ ЯРОСЛАВЛЬ"</v>
          </cell>
          <cell r="Z66"/>
          <cell r="AA66"/>
          <cell r="AH66"/>
          <cell r="AI66"/>
          <cell r="AJ66"/>
          <cell r="AK66"/>
          <cell r="AL66"/>
          <cell r="AM66"/>
          <cell r="AR66"/>
          <cell r="AS66"/>
        </row>
        <row r="68">
          <cell r="S68"/>
        </row>
      </sheetData>
      <sheetData sheetId="7"/>
      <sheetData sheetId="8">
        <row r="15">
          <cell r="X15">
            <v>1240380</v>
          </cell>
          <cell r="Y15">
            <v>335752.1889999999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  <cell r="I33"/>
          <cell r="J33"/>
        </row>
        <row r="35">
          <cell r="H35">
            <v>131688.82</v>
          </cell>
          <cell r="J35"/>
        </row>
        <row r="37">
          <cell r="G37">
            <v>661842</v>
          </cell>
          <cell r="H37">
            <v>1214229.07</v>
          </cell>
          <cell r="I37">
            <v>26974</v>
          </cell>
          <cell r="J37">
            <v>19989.37</v>
          </cell>
        </row>
        <row r="38">
          <cell r="G38">
            <v>45930</v>
          </cell>
          <cell r="H38">
            <v>211974.16999999998</v>
          </cell>
          <cell r="I38">
            <v>3358</v>
          </cell>
          <cell r="J38">
            <v>1648.3600000000001</v>
          </cell>
        </row>
        <row r="39">
          <cell r="G39">
            <v>159581</v>
          </cell>
          <cell r="H39">
            <v>447027.87</v>
          </cell>
          <cell r="I39">
            <v>25528</v>
          </cell>
          <cell r="J39">
            <v>4577.7100000000009</v>
          </cell>
        </row>
        <row r="40">
          <cell r="G40">
            <v>529070</v>
          </cell>
          <cell r="H40">
            <v>3374972.76</v>
          </cell>
          <cell r="I40">
            <v>27852</v>
          </cell>
          <cell r="J40">
            <v>21462.46</v>
          </cell>
        </row>
        <row r="51">
          <cell r="G51">
            <v>49933</v>
          </cell>
          <cell r="H51">
            <v>7259122.8199999994</v>
          </cell>
          <cell r="I51">
            <v>917</v>
          </cell>
          <cell r="J51">
            <v>122000</v>
          </cell>
        </row>
        <row r="57">
          <cell r="G57">
            <v>21557</v>
          </cell>
          <cell r="H57">
            <v>1965893.7100000002</v>
          </cell>
          <cell r="I57">
            <v>2888</v>
          </cell>
          <cell r="J57">
            <v>55322.1</v>
          </cell>
        </row>
      </sheetData>
      <sheetData sheetId="9">
        <row r="15">
          <cell r="W15">
            <v>9483.1740000000009</v>
          </cell>
        </row>
      </sheetData>
      <sheetData sheetId="10">
        <row r="15">
          <cell r="W15">
            <v>2324.1400000000003</v>
          </cell>
        </row>
      </sheetData>
      <sheetData sheetId="11">
        <row r="15">
          <cell r="W15">
            <v>0</v>
          </cell>
        </row>
      </sheetData>
      <sheetData sheetId="12">
        <row r="15">
          <cell r="W15">
            <v>1202.6300000000001</v>
          </cell>
        </row>
      </sheetData>
      <sheetData sheetId="13">
        <row r="15">
          <cell r="W15">
            <v>5059.0300000000007</v>
          </cell>
        </row>
      </sheetData>
      <sheetData sheetId="14">
        <row r="15">
          <cell r="W15">
            <v>3116.5200000000004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>
        <row r="15">
          <cell r="W15"/>
        </row>
      </sheetData>
      <sheetData sheetId="18">
        <row r="15">
          <cell r="W15"/>
        </row>
      </sheetData>
      <sheetData sheetId="19">
        <row r="15">
          <cell r="W15">
            <v>146.37</v>
          </cell>
        </row>
      </sheetData>
      <sheetData sheetId="20">
        <row r="15">
          <cell r="W15">
            <v>1165.1599999999999</v>
          </cell>
        </row>
      </sheetData>
      <sheetData sheetId="21">
        <row r="15">
          <cell r="W15"/>
        </row>
      </sheetData>
      <sheetData sheetId="22">
        <row r="15">
          <cell r="W15">
            <v>0</v>
          </cell>
        </row>
      </sheetData>
      <sheetData sheetId="23">
        <row r="15">
          <cell r="W15"/>
        </row>
      </sheetData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>
        <row r="15">
          <cell r="W15"/>
        </row>
      </sheetData>
      <sheetData sheetId="27">
        <row r="15">
          <cell r="W15">
            <v>0</v>
          </cell>
        </row>
      </sheetData>
      <sheetData sheetId="28">
        <row r="15">
          <cell r="W15"/>
        </row>
      </sheetData>
      <sheetData sheetId="29">
        <row r="15">
          <cell r="W15"/>
        </row>
      </sheetData>
      <sheetData sheetId="30">
        <row r="15">
          <cell r="W15"/>
        </row>
      </sheetData>
      <sheetData sheetId="31">
        <row r="15">
          <cell r="W15"/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/>
        </row>
      </sheetData>
      <sheetData sheetId="36">
        <row r="15">
          <cell r="W15">
            <v>5764.869999999999</v>
          </cell>
        </row>
      </sheetData>
      <sheetData sheetId="37">
        <row r="15">
          <cell r="W15">
            <v>18276.624</v>
          </cell>
        </row>
      </sheetData>
      <sheetData sheetId="38">
        <row r="15">
          <cell r="W15">
            <v>47204.578000000001</v>
          </cell>
        </row>
      </sheetData>
      <sheetData sheetId="39">
        <row r="15">
          <cell r="W15">
            <v>23752.58</v>
          </cell>
        </row>
      </sheetData>
      <sheetData sheetId="40">
        <row r="15">
          <cell r="W15">
            <v>27032.9</v>
          </cell>
        </row>
      </sheetData>
      <sheetData sheetId="41">
        <row r="15">
          <cell r="W15">
            <v>30899.370000000003</v>
          </cell>
        </row>
      </sheetData>
      <sheetData sheetId="42">
        <row r="15">
          <cell r="W15">
            <v>39411.301999999996</v>
          </cell>
        </row>
      </sheetData>
      <sheetData sheetId="43">
        <row r="15">
          <cell r="W15">
            <v>5291.1399999999994</v>
          </cell>
        </row>
      </sheetData>
      <sheetData sheetId="44">
        <row r="15">
          <cell r="W15">
            <v>410.92</v>
          </cell>
        </row>
      </sheetData>
      <sheetData sheetId="45">
        <row r="15">
          <cell r="W15">
            <v>284.42099999999999</v>
          </cell>
        </row>
      </sheetData>
      <sheetData sheetId="46">
        <row r="15">
          <cell r="W15">
            <v>11193.098999999998</v>
          </cell>
        </row>
      </sheetData>
      <sheetData sheetId="47">
        <row r="15">
          <cell r="W15">
            <v>2447.4399999999996</v>
          </cell>
        </row>
      </sheetData>
      <sheetData sheetId="48">
        <row r="15">
          <cell r="W15">
            <v>82871.343000000008</v>
          </cell>
        </row>
      </sheetData>
      <sheetData sheetId="49">
        <row r="15">
          <cell r="W15">
            <v>2658.5</v>
          </cell>
        </row>
      </sheetData>
      <sheetData sheetId="50">
        <row r="15">
          <cell r="W15">
            <v>453.69</v>
          </cell>
        </row>
      </sheetData>
      <sheetData sheetId="51">
        <row r="15">
          <cell r="W15">
            <v>119.78</v>
          </cell>
        </row>
      </sheetData>
      <sheetData sheetId="52">
        <row r="15">
          <cell r="W15">
            <v>1569.1689999999999</v>
          </cell>
        </row>
      </sheetData>
      <sheetData sheetId="53">
        <row r="15">
          <cell r="W15">
            <v>551.12</v>
          </cell>
        </row>
      </sheetData>
      <sheetData sheetId="54">
        <row r="15">
          <cell r="W15">
            <v>278.67</v>
          </cell>
        </row>
      </sheetData>
      <sheetData sheetId="55">
        <row r="15">
          <cell r="W15">
            <v>11772.904000000002</v>
          </cell>
        </row>
      </sheetData>
      <sheetData sheetId="56">
        <row r="15">
          <cell r="W15">
            <v>56.55</v>
          </cell>
        </row>
      </sheetData>
      <sheetData sheetId="57">
        <row r="15">
          <cell r="W15">
            <v>335.55</v>
          </cell>
        </row>
      </sheetData>
      <sheetData sheetId="58">
        <row r="15">
          <cell r="W15">
            <v>122.6</v>
          </cell>
        </row>
      </sheetData>
      <sheetData sheetId="59">
        <row r="15">
          <cell r="W15">
            <v>84.560999999999993</v>
          </cell>
        </row>
      </sheetData>
      <sheetData sheetId="60">
        <row r="15">
          <cell r="W15">
            <v>52.17</v>
          </cell>
        </row>
      </sheetData>
      <sheetData sheetId="61">
        <row r="15">
          <cell r="W15">
            <v>359.31399999999996</v>
          </cell>
        </row>
      </sheetData>
      <sheetData sheetId="62">
        <row r="15">
          <cell r="W15"/>
        </row>
      </sheetData>
      <sheetData sheetId="63">
        <row r="15">
          <cell r="W15"/>
        </row>
      </sheetData>
      <sheetData sheetId="64">
        <row r="15">
          <cell r="W15"/>
        </row>
      </sheetData>
      <sheetData sheetId="65"/>
      <sheetData sheetId="66"/>
      <sheetData sheetId="67">
        <row r="15">
          <cell r="W15"/>
        </row>
      </sheetData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  <sheetName val="Шаблон 6-2023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14376.886999999999</v>
          </cell>
          <cell r="W9">
            <v>7509</v>
          </cell>
          <cell r="X9">
            <v>32623.66604</v>
          </cell>
          <cell r="Z9">
            <v>11833</v>
          </cell>
          <cell r="AA9">
            <v>2216447.59</v>
          </cell>
          <cell r="AH9">
            <v>299</v>
          </cell>
          <cell r="AI9">
            <v>127709.64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11580.199999999999</v>
          </cell>
          <cell r="W10">
            <v>2620</v>
          </cell>
          <cell r="X10">
            <v>12562.147760000002</v>
          </cell>
          <cell r="Z10">
            <v>3520</v>
          </cell>
          <cell r="AA10">
            <v>510589.75999999995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1052</v>
          </cell>
          <cell r="AM10">
            <v>79041.649000000005</v>
          </cell>
          <cell r="AR10">
            <v>99</v>
          </cell>
          <cell r="AS10">
            <v>12033.998999999998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9700</v>
          </cell>
          <cell r="T12">
            <v>56143.6</v>
          </cell>
          <cell r="W12">
            <v>0</v>
          </cell>
          <cell r="X12">
            <v>0</v>
          </cell>
          <cell r="Z12">
            <v>400</v>
          </cell>
          <cell r="AA12">
            <v>87184.92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K13">
            <v>19082</v>
          </cell>
          <cell r="L13">
            <v>28440.69</v>
          </cell>
          <cell r="O13">
            <v>4448</v>
          </cell>
          <cell r="P13">
            <v>21403.95</v>
          </cell>
          <cell r="Q13">
            <v>1310</v>
          </cell>
          <cell r="R13">
            <v>4110.3700000000008</v>
          </cell>
          <cell r="S13">
            <v>15350</v>
          </cell>
          <cell r="T13">
            <v>92830.01</v>
          </cell>
          <cell r="W13">
            <v>3540</v>
          </cell>
          <cell r="X13">
            <v>8515.7030699999996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11182</v>
          </cell>
          <cell r="L14">
            <v>25076.690000000002</v>
          </cell>
          <cell r="O14">
            <v>5345</v>
          </cell>
          <cell r="P14">
            <v>44709.57</v>
          </cell>
          <cell r="Q14">
            <v>0</v>
          </cell>
          <cell r="R14">
            <v>0</v>
          </cell>
          <cell r="S14">
            <v>7158</v>
          </cell>
          <cell r="T14">
            <v>56893.170000000013</v>
          </cell>
          <cell r="W14">
            <v>60130</v>
          </cell>
          <cell r="X14">
            <v>231090.66419000001</v>
          </cell>
          <cell r="Z14">
            <v>3533</v>
          </cell>
          <cell r="AA14">
            <v>748903.94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2911</v>
          </cell>
          <cell r="AM14">
            <v>721729.85000000009</v>
          </cell>
          <cell r="AR14">
            <v>0</v>
          </cell>
          <cell r="AS14">
            <v>0</v>
          </cell>
        </row>
        <row r="15"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K15">
            <v>12541</v>
          </cell>
          <cell r="L15">
            <v>21493.499999999996</v>
          </cell>
          <cell r="O15">
            <v>136</v>
          </cell>
          <cell r="P15">
            <v>638.49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66640.160000000003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47658.950000000004</v>
          </cell>
          <cell r="O16">
            <v>4123</v>
          </cell>
          <cell r="P16">
            <v>17638.29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88762</v>
          </cell>
          <cell r="O17">
            <v>1480</v>
          </cell>
          <cell r="P17">
            <v>6330.3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280</v>
          </cell>
          <cell r="AM17">
            <v>13619.9</v>
          </cell>
          <cell r="AR17">
            <v>106</v>
          </cell>
          <cell r="AS17">
            <v>6082.3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129983.79000000001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20500</v>
          </cell>
          <cell r="G19">
            <v>146063.52000000002</v>
          </cell>
          <cell r="K19">
            <v>27514</v>
          </cell>
          <cell r="L19">
            <v>51007.270000000011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137112.89000000001</v>
          </cell>
          <cell r="K20">
            <v>39568</v>
          </cell>
          <cell r="L20">
            <v>90247.650000000009</v>
          </cell>
          <cell r="O20">
            <v>4764</v>
          </cell>
          <cell r="P20">
            <v>20379.03</v>
          </cell>
          <cell r="Q20">
            <v>6896</v>
          </cell>
          <cell r="R20">
            <v>23594.85</v>
          </cell>
          <cell r="S20">
            <v>39147</v>
          </cell>
          <cell r="T20">
            <v>56310.219999999987</v>
          </cell>
          <cell r="W20">
            <v>2268</v>
          </cell>
          <cell r="X20">
            <v>6192.3656799999999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1218</v>
          </cell>
          <cell r="AM20">
            <v>70098.210000000006</v>
          </cell>
          <cell r="AR20">
            <v>200</v>
          </cell>
          <cell r="AS20">
            <v>17905.650000000001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8200</v>
          </cell>
          <cell r="T21">
            <v>79404.36</v>
          </cell>
          <cell r="W21">
            <v>1200</v>
          </cell>
          <cell r="X21">
            <v>1799.376</v>
          </cell>
          <cell r="Z21">
            <v>3920</v>
          </cell>
          <cell r="AA21">
            <v>518479.45000000007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217.28</v>
          </cell>
          <cell r="O22">
            <v>0</v>
          </cell>
          <cell r="P22">
            <v>0</v>
          </cell>
          <cell r="Q22">
            <v>11000</v>
          </cell>
          <cell r="R22">
            <v>20148.149999999998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100570.11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93479.21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920</v>
          </cell>
          <cell r="X24">
            <v>3062.7178899999999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11238.36</v>
          </cell>
          <cell r="AR24">
            <v>44</v>
          </cell>
          <cell r="AS24">
            <v>4335.37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31782</v>
          </cell>
          <cell r="G26">
            <v>211524.22000000003</v>
          </cell>
          <cell r="K26">
            <v>108736</v>
          </cell>
          <cell r="L26">
            <v>199202.05000000002</v>
          </cell>
          <cell r="O26">
            <v>6920</v>
          </cell>
          <cell r="P26">
            <v>29600.7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6923</v>
          </cell>
          <cell r="X26">
            <v>23550.252359999999</v>
          </cell>
          <cell r="Z26">
            <v>5500</v>
          </cell>
          <cell r="AA26">
            <v>702633.41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134878.22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1502</v>
          </cell>
          <cell r="E28">
            <v>38679.65</v>
          </cell>
          <cell r="F28">
            <v>4579</v>
          </cell>
          <cell r="G28">
            <v>32066.19</v>
          </cell>
          <cell r="K28">
            <v>23082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21054.49</v>
          </cell>
          <cell r="F29">
            <v>1988</v>
          </cell>
          <cell r="G29">
            <v>13511.35</v>
          </cell>
          <cell r="K29">
            <v>6436</v>
          </cell>
          <cell r="L29">
            <v>15633.039999999999</v>
          </cell>
          <cell r="O29">
            <v>0</v>
          </cell>
          <cell r="P29">
            <v>0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D30">
            <v>365</v>
          </cell>
          <cell r="E30">
            <v>16294</v>
          </cell>
          <cell r="F30">
            <v>1809</v>
          </cell>
          <cell r="G30">
            <v>12106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K31">
            <v>10719</v>
          </cell>
          <cell r="L31">
            <v>21716.74</v>
          </cell>
          <cell r="O31">
            <v>648</v>
          </cell>
          <cell r="P31">
            <v>2774.15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K32">
            <v>2305</v>
          </cell>
          <cell r="L32">
            <v>5702.84</v>
          </cell>
          <cell r="O32">
            <v>135</v>
          </cell>
          <cell r="P32">
            <v>578.66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237</v>
          </cell>
          <cell r="AA32">
            <v>18687.23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K33">
            <v>3888</v>
          </cell>
          <cell r="L33">
            <v>9623.7699999999986</v>
          </cell>
          <cell r="O33">
            <v>113</v>
          </cell>
          <cell r="P33">
            <v>483.21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20975.050000000003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D34">
            <v>5321</v>
          </cell>
          <cell r="E34">
            <v>102778.45</v>
          </cell>
          <cell r="F34">
            <v>11498</v>
          </cell>
          <cell r="G34">
            <v>79656.25</v>
          </cell>
          <cell r="K34">
            <v>38274</v>
          </cell>
          <cell r="L34">
            <v>74961.38</v>
          </cell>
          <cell r="O34">
            <v>1002</v>
          </cell>
          <cell r="P34">
            <v>4285.7299999999996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1759</v>
          </cell>
          <cell r="AA34">
            <v>249883.12999999998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6794.2100000000009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D36">
            <v>1341</v>
          </cell>
          <cell r="E36">
            <v>18745.07</v>
          </cell>
          <cell r="F36">
            <v>1727</v>
          </cell>
          <cell r="G36">
            <v>12313.46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309</v>
          </cell>
          <cell r="AA36">
            <v>15604.11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D37">
            <v>695</v>
          </cell>
          <cell r="E37">
            <v>16852.38</v>
          </cell>
          <cell r="F37">
            <v>1650</v>
          </cell>
          <cell r="G37">
            <v>11624.240000000002</v>
          </cell>
          <cell r="K37">
            <v>3755</v>
          </cell>
          <cell r="L37">
            <v>7792.28</v>
          </cell>
          <cell r="O37">
            <v>4</v>
          </cell>
          <cell r="P37">
            <v>17.79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45753.26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22</v>
          </cell>
          <cell r="AM37">
            <v>4981.68</v>
          </cell>
          <cell r="AR37">
            <v>0</v>
          </cell>
          <cell r="AS37">
            <v>0</v>
          </cell>
        </row>
        <row r="38">
          <cell r="D38">
            <v>983</v>
          </cell>
          <cell r="E38">
            <v>18100.189999999999</v>
          </cell>
          <cell r="F38">
            <v>1749</v>
          </cell>
          <cell r="G38">
            <v>12202.76</v>
          </cell>
          <cell r="K38">
            <v>3841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46110.18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D39">
            <v>356</v>
          </cell>
          <cell r="E39">
            <v>8742.5499999999993</v>
          </cell>
          <cell r="F39">
            <v>553</v>
          </cell>
          <cell r="G39">
            <v>4179.3100000000004</v>
          </cell>
          <cell r="K39">
            <v>1014</v>
          </cell>
          <cell r="L39">
            <v>1863.09</v>
          </cell>
          <cell r="O39">
            <v>419</v>
          </cell>
          <cell r="P39">
            <v>1859.13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30059.100000000002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14812.499999999996</v>
          </cell>
          <cell r="O41">
            <v>60</v>
          </cell>
          <cell r="P41">
            <v>257.41999999999996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83390.47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26668.57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8127.9600000000009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999</v>
          </cell>
          <cell r="R43">
            <v>3283.1099999999997</v>
          </cell>
          <cell r="S43">
            <v>0</v>
          </cell>
          <cell r="T43">
            <v>0</v>
          </cell>
          <cell r="W43">
            <v>73261</v>
          </cell>
          <cell r="X43">
            <v>60575.990800000007</v>
          </cell>
          <cell r="Z43">
            <v>1816</v>
          </cell>
          <cell r="AA43">
            <v>179620.09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13082.04</v>
          </cell>
          <cell r="F44">
            <v>1175</v>
          </cell>
          <cell r="G44">
            <v>8247.2000000000007</v>
          </cell>
          <cell r="K44">
            <v>1378</v>
          </cell>
          <cell r="L44">
            <v>2389.56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18035.919999999998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D45">
            <v>15431</v>
          </cell>
          <cell r="E45">
            <v>185693.12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52500</v>
          </cell>
          <cell r="E46">
            <v>545923.75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789</v>
          </cell>
          <cell r="R46">
            <v>2472.98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75</v>
          </cell>
          <cell r="AM48">
            <v>12714.715999999999</v>
          </cell>
          <cell r="AR48">
            <v>0</v>
          </cell>
          <cell r="AS48">
            <v>0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F51">
            <v>5646</v>
          </cell>
          <cell r="G51">
            <v>38751.94</v>
          </cell>
          <cell r="K51">
            <v>16617</v>
          </cell>
          <cell r="L51">
            <v>28765.700000000004</v>
          </cell>
          <cell r="O51">
            <v>1211</v>
          </cell>
          <cell r="P51">
            <v>5179.99</v>
          </cell>
          <cell r="Q51">
            <v>2783</v>
          </cell>
          <cell r="R51">
            <v>9860.6500000000015</v>
          </cell>
          <cell r="S51">
            <v>11225</v>
          </cell>
          <cell r="T51">
            <v>14511.810000000003</v>
          </cell>
          <cell r="W51">
            <v>486</v>
          </cell>
          <cell r="X51">
            <v>2180.6563499999997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628</v>
          </cell>
          <cell r="L55">
            <v>1273.32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1149130</v>
          </cell>
          <cell r="X55">
            <v>248042.21510000012</v>
          </cell>
          <cell r="Z55">
            <v>818</v>
          </cell>
          <cell r="AA55">
            <v>142426.43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403</v>
          </cell>
          <cell r="AM55">
            <v>77224.62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548</v>
          </cell>
          <cell r="AM61">
            <v>130076.67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22</v>
          </cell>
          <cell r="AM65">
            <v>3932.08</v>
          </cell>
          <cell r="AR65">
            <v>0</v>
          </cell>
          <cell r="AS65">
            <v>0</v>
          </cell>
        </row>
        <row r="68">
          <cell r="S68"/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ок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64"/>
      <sheetName val="410058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</sheetNames>
    <sheetDataSet>
      <sheetData sheetId="0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10670</v>
          </cell>
          <cell r="FL16">
            <v>15584.547640000001</v>
          </cell>
          <cell r="FU16">
            <v>0</v>
          </cell>
          <cell r="FX16">
            <v>0</v>
          </cell>
          <cell r="GA16">
            <v>6268</v>
          </cell>
          <cell r="GD16">
            <v>28323.684800000003</v>
          </cell>
          <cell r="GJ16">
            <v>2039</v>
          </cell>
          <cell r="GM16">
            <v>11679.817809999999</v>
          </cell>
          <cell r="GU16">
            <v>-7003</v>
          </cell>
          <cell r="GX16">
            <v>20038.944130000003</v>
          </cell>
          <cell r="HH16">
            <v>10247</v>
          </cell>
          <cell r="HN16">
            <v>1911110.88903</v>
          </cell>
          <cell r="HX16">
            <v>221</v>
          </cell>
          <cell r="ID16">
            <v>94777.453979999991</v>
          </cell>
          <cell r="IH16">
            <v>982</v>
          </cell>
          <cell r="IN16">
            <v>108182.77074999998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4335</v>
          </cell>
          <cell r="FL17">
            <v>7085.25533</v>
          </cell>
          <cell r="FU17">
            <v>0</v>
          </cell>
          <cell r="FX17">
            <v>0</v>
          </cell>
          <cell r="GA17">
            <v>3048</v>
          </cell>
          <cell r="GD17">
            <v>10510.44183</v>
          </cell>
          <cell r="GJ17">
            <v>1629</v>
          </cell>
          <cell r="GM17">
            <v>9779.1756100000021</v>
          </cell>
          <cell r="GU17">
            <v>-4815</v>
          </cell>
          <cell r="GX17">
            <v>7206.1156100000007</v>
          </cell>
          <cell r="HH17">
            <v>2838</v>
          </cell>
          <cell r="HN17">
            <v>374518.80497000006</v>
          </cell>
          <cell r="HX17">
            <v>12</v>
          </cell>
          <cell r="ID17">
            <v>5394.91266</v>
          </cell>
          <cell r="IH17">
            <v>847</v>
          </cell>
          <cell r="IN17">
            <v>56229.342680000002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11374</v>
          </cell>
          <cell r="GM18">
            <v>65201.12834000001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2927</v>
          </cell>
          <cell r="FL19">
            <v>3421.2823499999995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8615</v>
          </cell>
          <cell r="GM19">
            <v>49864.780149999999</v>
          </cell>
          <cell r="GU19">
            <v>-3811</v>
          </cell>
          <cell r="GX19">
            <v>-1835.4057799999998</v>
          </cell>
          <cell r="HH19">
            <v>339</v>
          </cell>
          <cell r="HN19">
            <v>79773.82941999998</v>
          </cell>
          <cell r="HX19">
            <v>0</v>
          </cell>
          <cell r="ID19">
            <v>0</v>
          </cell>
          <cell r="IH19">
            <v>458</v>
          </cell>
          <cell r="IN19">
            <v>28423.579760000001</v>
          </cell>
        </row>
        <row r="20">
          <cell r="EE20">
            <v>0</v>
          </cell>
          <cell r="EI20">
            <v>0</v>
          </cell>
          <cell r="EU20">
            <v>3270</v>
          </cell>
          <cell r="EX20">
            <v>24915.844850000005</v>
          </cell>
          <cell r="FI20">
            <v>16287</v>
          </cell>
          <cell r="FL20">
            <v>21767.279849999999</v>
          </cell>
          <cell r="FU20">
            <v>2990</v>
          </cell>
          <cell r="FX20">
            <v>14147.561660000001</v>
          </cell>
          <cell r="GA20">
            <v>1318</v>
          </cell>
          <cell r="GD20">
            <v>4144.9277599999996</v>
          </cell>
          <cell r="GJ20">
            <v>9965</v>
          </cell>
          <cell r="GM20">
            <v>77376.557669999995</v>
          </cell>
          <cell r="GU20">
            <v>-9750</v>
          </cell>
          <cell r="GX20">
            <v>1284.5920799999999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716</v>
          </cell>
          <cell r="IN20">
            <v>31592.605780000002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9235</v>
          </cell>
          <cell r="FL21">
            <v>19371.196459999999</v>
          </cell>
          <cell r="FU21">
            <v>4725</v>
          </cell>
          <cell r="FX21">
            <v>38829.973509999996</v>
          </cell>
          <cell r="GA21">
            <v>0</v>
          </cell>
          <cell r="GD21">
            <v>0</v>
          </cell>
          <cell r="GJ21">
            <v>5649</v>
          </cell>
          <cell r="GM21">
            <v>45246.645929999999</v>
          </cell>
          <cell r="GU21">
            <v>38615</v>
          </cell>
          <cell r="GX21">
            <v>169132.99455999999</v>
          </cell>
          <cell r="HH21">
            <v>2890</v>
          </cell>
          <cell r="HN21">
            <v>632079.67878000007</v>
          </cell>
          <cell r="HX21">
            <v>76</v>
          </cell>
          <cell r="ID21">
            <v>28700.111799999999</v>
          </cell>
          <cell r="IH21">
            <v>2477</v>
          </cell>
          <cell r="IN21">
            <v>577285.52258999995</v>
          </cell>
        </row>
        <row r="22">
          <cell r="EE22">
            <v>919</v>
          </cell>
          <cell r="EI22">
            <v>11357.40783</v>
          </cell>
          <cell r="EU22">
            <v>1105</v>
          </cell>
          <cell r="EX22">
            <v>6535.9844500000008</v>
          </cell>
          <cell r="FI22">
            <v>9897</v>
          </cell>
          <cell r="FL22">
            <v>16631.658030000002</v>
          </cell>
          <cell r="FU22">
            <v>319</v>
          </cell>
          <cell r="FX22">
            <v>1415.3870499999998</v>
          </cell>
          <cell r="GA22">
            <v>800</v>
          </cell>
          <cell r="GD22">
            <v>2374.7217499999997</v>
          </cell>
          <cell r="GJ22">
            <v>4875</v>
          </cell>
          <cell r="GM22">
            <v>123217.92986000002</v>
          </cell>
          <cell r="GU22">
            <v>-6407</v>
          </cell>
          <cell r="GX22">
            <v>-3253.0667099999991</v>
          </cell>
          <cell r="HH22">
            <v>709</v>
          </cell>
          <cell r="HN22">
            <v>55169.588749999995</v>
          </cell>
          <cell r="HX22">
            <v>0</v>
          </cell>
          <cell r="ID22">
            <v>0</v>
          </cell>
          <cell r="IH22">
            <v>263</v>
          </cell>
          <cell r="IN22">
            <v>12022.63271</v>
          </cell>
        </row>
        <row r="23">
          <cell r="EE23">
            <v>0</v>
          </cell>
          <cell r="EI23">
            <v>0</v>
          </cell>
          <cell r="EU23">
            <v>4923</v>
          </cell>
          <cell r="EX23">
            <v>34666.015930000001</v>
          </cell>
          <cell r="FI23">
            <v>19576</v>
          </cell>
          <cell r="FL23">
            <v>29177.138190000001</v>
          </cell>
          <cell r="FU23">
            <v>3080</v>
          </cell>
          <cell r="FX23">
            <v>13506.94814</v>
          </cell>
          <cell r="GA23">
            <v>3704</v>
          </cell>
          <cell r="GD23">
            <v>13707.920490000002</v>
          </cell>
          <cell r="GJ23">
            <v>17321</v>
          </cell>
          <cell r="GM23">
            <v>245119.53435999999</v>
          </cell>
          <cell r="GU23">
            <v>-35503</v>
          </cell>
          <cell r="GX23">
            <v>-17852.651029999994</v>
          </cell>
          <cell r="HH23">
            <v>2708</v>
          </cell>
          <cell r="HN23">
            <v>246729.25763000001</v>
          </cell>
          <cell r="HX23">
            <v>0</v>
          </cell>
          <cell r="ID23">
            <v>0</v>
          </cell>
          <cell r="IH23">
            <v>158</v>
          </cell>
          <cell r="IN23">
            <v>7975.6883700000017</v>
          </cell>
        </row>
        <row r="24">
          <cell r="EE24">
            <v>0</v>
          </cell>
          <cell r="EI24">
            <v>0</v>
          </cell>
          <cell r="EU24">
            <v>8915</v>
          </cell>
          <cell r="EX24">
            <v>63020.365870000001</v>
          </cell>
          <cell r="FI24">
            <v>32174</v>
          </cell>
          <cell r="FL24">
            <v>58671.171360000008</v>
          </cell>
          <cell r="FU24">
            <v>1056</v>
          </cell>
          <cell r="FX24">
            <v>4628.6376700000001</v>
          </cell>
          <cell r="GA24">
            <v>1598</v>
          </cell>
          <cell r="GD24">
            <v>5640.8295100000005</v>
          </cell>
          <cell r="GJ24">
            <v>14227</v>
          </cell>
          <cell r="GM24">
            <v>131378.12956999999</v>
          </cell>
          <cell r="GU24">
            <v>-160152</v>
          </cell>
          <cell r="GX24">
            <v>-21679.202999999998</v>
          </cell>
          <cell r="HH24">
            <v>4863</v>
          </cell>
          <cell r="HN24">
            <v>615565.68150000006</v>
          </cell>
          <cell r="HX24">
            <v>0</v>
          </cell>
          <cell r="ID24">
            <v>0</v>
          </cell>
          <cell r="IH24">
            <v>211</v>
          </cell>
          <cell r="IN24">
            <v>9661.2283599999992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-2.5289999999999999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-16274</v>
          </cell>
          <cell r="GX25">
            <v>-1732.5614799999998</v>
          </cell>
          <cell r="HH25">
            <v>684</v>
          </cell>
          <cell r="HN25">
            <v>106549.22934999999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17428</v>
          </cell>
          <cell r="EX26">
            <v>130880.15391000001</v>
          </cell>
          <cell r="FI26">
            <v>24695</v>
          </cell>
          <cell r="FL26">
            <v>36087.650580000001</v>
          </cell>
          <cell r="FU26">
            <v>5936</v>
          </cell>
          <cell r="FX26">
            <v>25086.118179999998</v>
          </cell>
          <cell r="GA26">
            <v>15751</v>
          </cell>
          <cell r="GD26">
            <v>58259.397360000003</v>
          </cell>
          <cell r="GJ26">
            <v>27947</v>
          </cell>
          <cell r="GM26">
            <v>50253.309829999998</v>
          </cell>
          <cell r="GU26">
            <v>-116809</v>
          </cell>
          <cell r="GX26">
            <v>-15078.975159999998</v>
          </cell>
          <cell r="HN26">
            <v>0</v>
          </cell>
          <cell r="HX26">
            <v>0</v>
          </cell>
          <cell r="ID26">
            <v>0</v>
          </cell>
          <cell r="IH26">
            <v>679</v>
          </cell>
          <cell r="IN26">
            <v>33599.065689999996</v>
          </cell>
        </row>
        <row r="27">
          <cell r="EE27">
            <v>0</v>
          </cell>
          <cell r="EI27">
            <v>0</v>
          </cell>
          <cell r="EU27">
            <v>13746</v>
          </cell>
          <cell r="EX27">
            <v>93109.553610000003</v>
          </cell>
          <cell r="FI27">
            <v>32219</v>
          </cell>
          <cell r="FL27">
            <v>68026.10474000001</v>
          </cell>
          <cell r="FU27">
            <v>5037</v>
          </cell>
          <cell r="FX27">
            <v>22525.918429999998</v>
          </cell>
          <cell r="GA27">
            <v>5985</v>
          </cell>
          <cell r="GD27">
            <v>20629.015719999999</v>
          </cell>
          <cell r="GJ27">
            <v>20508</v>
          </cell>
          <cell r="GM27">
            <v>46779.595349999996</v>
          </cell>
          <cell r="GU27">
            <v>-123270</v>
          </cell>
          <cell r="GX27">
            <v>-19079.680530000005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1068</v>
          </cell>
          <cell r="IN27">
            <v>62119.919569999984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16266</v>
          </cell>
          <cell r="FL28">
            <v>24451.525710000005</v>
          </cell>
          <cell r="FU28">
            <v>0</v>
          </cell>
          <cell r="FX28">
            <v>0</v>
          </cell>
          <cell r="GA28">
            <v>122</v>
          </cell>
          <cell r="GD28">
            <v>424.25011999999998</v>
          </cell>
          <cell r="GJ28">
            <v>5671</v>
          </cell>
          <cell r="GM28">
            <v>57878.184569999998</v>
          </cell>
          <cell r="GU28">
            <v>-35083</v>
          </cell>
          <cell r="GX28">
            <v>-23038.229099999997</v>
          </cell>
          <cell r="HH28">
            <v>3037</v>
          </cell>
          <cell r="HN28">
            <v>389728.94290999993</v>
          </cell>
          <cell r="HX28">
            <v>0</v>
          </cell>
          <cell r="ID28">
            <v>0</v>
          </cell>
          <cell r="IH28">
            <v>599</v>
          </cell>
          <cell r="IN28">
            <v>27063.132739999994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190</v>
          </cell>
          <cell r="FL29">
            <v>130.1609</v>
          </cell>
          <cell r="FU29">
            <v>0</v>
          </cell>
          <cell r="FX29">
            <v>0</v>
          </cell>
          <cell r="GA29">
            <v>8053</v>
          </cell>
          <cell r="GD29">
            <v>14763.655999999999</v>
          </cell>
          <cell r="GJ29">
            <v>13627</v>
          </cell>
          <cell r="GM29">
            <v>71325.312609999994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20540</v>
          </cell>
          <cell r="EX30">
            <v>127200.26670999997</v>
          </cell>
          <cell r="FI30">
            <v>116967</v>
          </cell>
          <cell r="FL30">
            <v>192096.95543</v>
          </cell>
          <cell r="FU30">
            <v>0</v>
          </cell>
          <cell r="FX30">
            <v>0</v>
          </cell>
          <cell r="GA30">
            <v>28122</v>
          </cell>
          <cell r="GD30">
            <v>92292.014139999999</v>
          </cell>
          <cell r="GJ30">
            <v>34015</v>
          </cell>
          <cell r="GM30">
            <v>83584.875870000003</v>
          </cell>
          <cell r="GU30">
            <v>-111231</v>
          </cell>
          <cell r="GX30">
            <v>-28398.471409999991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410</v>
          </cell>
          <cell r="IN30">
            <v>31586.896100000002</v>
          </cell>
        </row>
        <row r="31">
          <cell r="EE31">
            <v>0</v>
          </cell>
          <cell r="EI31">
            <v>0</v>
          </cell>
          <cell r="EU31">
            <v>5231</v>
          </cell>
          <cell r="EX31">
            <v>18300.830289999998</v>
          </cell>
          <cell r="FI31">
            <v>31634</v>
          </cell>
          <cell r="FL31">
            <v>80422.335050000009</v>
          </cell>
          <cell r="FU31">
            <v>0</v>
          </cell>
          <cell r="FX31">
            <v>0</v>
          </cell>
          <cell r="GA31">
            <v>7197</v>
          </cell>
          <cell r="GD31">
            <v>23618.394899999996</v>
          </cell>
          <cell r="GJ31">
            <v>5870</v>
          </cell>
          <cell r="GM31">
            <v>43281.413550000005</v>
          </cell>
          <cell r="GU31">
            <v>-25322</v>
          </cell>
          <cell r="GX31">
            <v>-3107.175549999999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109</v>
          </cell>
          <cell r="IN31">
            <v>8347.8248500000009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228</v>
          </cell>
          <cell r="FL32">
            <v>211.53243000000003</v>
          </cell>
          <cell r="FU32">
            <v>0</v>
          </cell>
          <cell r="FX32">
            <v>0</v>
          </cell>
          <cell r="GA32">
            <v>260</v>
          </cell>
          <cell r="GD32">
            <v>483.55559999999997</v>
          </cell>
          <cell r="GJ32">
            <v>13541</v>
          </cell>
          <cell r="GM32">
            <v>69659.032569999996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19659</v>
          </cell>
          <cell r="EX33">
            <v>119341.73123</v>
          </cell>
          <cell r="FI33">
            <v>87122</v>
          </cell>
          <cell r="FL33">
            <v>148142.42898</v>
          </cell>
          <cell r="FU33">
            <v>6106</v>
          </cell>
          <cell r="FX33">
            <v>28508.284940000001</v>
          </cell>
          <cell r="GA33">
            <v>6917</v>
          </cell>
          <cell r="GD33">
            <v>25807.102230000004</v>
          </cell>
          <cell r="GJ33">
            <v>38238</v>
          </cell>
          <cell r="GM33">
            <v>280873.03002999997</v>
          </cell>
          <cell r="GU33">
            <v>-282528</v>
          </cell>
          <cell r="GX33">
            <v>-41034.288390000002</v>
          </cell>
          <cell r="HH33">
            <v>4734</v>
          </cell>
          <cell r="HN33">
            <v>604617.13230000006</v>
          </cell>
          <cell r="HX33">
            <v>0</v>
          </cell>
          <cell r="ID33">
            <v>0</v>
          </cell>
          <cell r="IH33">
            <v>696</v>
          </cell>
          <cell r="IN33">
            <v>45118.069319999995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977</v>
          </cell>
          <cell r="FL34">
            <v>660.47511000000009</v>
          </cell>
          <cell r="FU34">
            <v>0</v>
          </cell>
          <cell r="FX34">
            <v>0</v>
          </cell>
          <cell r="GA34">
            <v>112</v>
          </cell>
          <cell r="GD34">
            <v>216.42036000000002</v>
          </cell>
          <cell r="GJ34">
            <v>14524</v>
          </cell>
          <cell r="GM34">
            <v>112028.69891000001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1227</v>
          </cell>
          <cell r="EI35">
            <v>31174.584080000008</v>
          </cell>
          <cell r="EU35">
            <v>3900</v>
          </cell>
          <cell r="EX35">
            <v>20919.150750000001</v>
          </cell>
          <cell r="FI35">
            <v>21731</v>
          </cell>
          <cell r="FL35">
            <v>36619.766500000005</v>
          </cell>
          <cell r="FU35">
            <v>904</v>
          </cell>
          <cell r="FX35">
            <v>3761.40697</v>
          </cell>
          <cell r="GA35">
            <v>981</v>
          </cell>
          <cell r="GD35">
            <v>3061.2224200000001</v>
          </cell>
          <cell r="GJ35">
            <v>9758</v>
          </cell>
          <cell r="GM35">
            <v>68859.955589999998</v>
          </cell>
          <cell r="GU35">
            <v>-5304</v>
          </cell>
          <cell r="GX35">
            <v>-2612.1884999999997</v>
          </cell>
          <cell r="HH35">
            <v>901</v>
          </cell>
          <cell r="HN35">
            <v>77036.597949999996</v>
          </cell>
          <cell r="HX35">
            <v>0</v>
          </cell>
          <cell r="ID35">
            <v>0</v>
          </cell>
          <cell r="IH35">
            <v>730</v>
          </cell>
          <cell r="IN35">
            <v>40058.549539999993</v>
          </cell>
        </row>
        <row r="36">
          <cell r="EE36">
            <v>1772</v>
          </cell>
          <cell r="EI36">
            <v>16969.235540000001</v>
          </cell>
          <cell r="EU36">
            <v>1127</v>
          </cell>
          <cell r="EX36">
            <v>5881.6210999999985</v>
          </cell>
          <cell r="FI36">
            <v>4966</v>
          </cell>
          <cell r="FL36">
            <v>12737.873879999999</v>
          </cell>
          <cell r="FU36">
            <v>9</v>
          </cell>
          <cell r="FX36">
            <v>38.50029</v>
          </cell>
          <cell r="GA36">
            <v>196</v>
          </cell>
          <cell r="GD36">
            <v>10175.776749999999</v>
          </cell>
          <cell r="GJ36">
            <v>2834</v>
          </cell>
          <cell r="GM36">
            <v>80053.774509999988</v>
          </cell>
          <cell r="GU36">
            <v>-6</v>
          </cell>
          <cell r="GX36">
            <v>-3.9554399999999998</v>
          </cell>
          <cell r="HH36">
            <v>303</v>
          </cell>
          <cell r="HN36">
            <v>26650.04479</v>
          </cell>
          <cell r="HX36">
            <v>0</v>
          </cell>
          <cell r="ID36">
            <v>0</v>
          </cell>
          <cell r="IH36">
            <v>112</v>
          </cell>
          <cell r="IN36">
            <v>8399.9325100000005</v>
          </cell>
        </row>
        <row r="37">
          <cell r="EE37">
            <v>161</v>
          </cell>
          <cell r="EI37">
            <v>13132.77738</v>
          </cell>
          <cell r="EU37">
            <v>596</v>
          </cell>
          <cell r="EX37">
            <v>3229.6059800000003</v>
          </cell>
          <cell r="FI37">
            <v>3376</v>
          </cell>
          <cell r="FL37">
            <v>6847.4901</v>
          </cell>
          <cell r="FU37">
            <v>0</v>
          </cell>
          <cell r="FX37">
            <v>0</v>
          </cell>
          <cell r="GA37">
            <v>60</v>
          </cell>
          <cell r="GD37">
            <v>1355.28406</v>
          </cell>
          <cell r="GJ37">
            <v>1908</v>
          </cell>
          <cell r="GM37">
            <v>59203.427189999995</v>
          </cell>
          <cell r="GU37">
            <v>-71</v>
          </cell>
          <cell r="GX37">
            <v>-46.806040000000003</v>
          </cell>
          <cell r="HH37">
            <v>334</v>
          </cell>
          <cell r="HN37">
            <v>31404.702649999999</v>
          </cell>
          <cell r="HX37">
            <v>0</v>
          </cell>
          <cell r="ID37">
            <v>0</v>
          </cell>
          <cell r="IH37">
            <v>204</v>
          </cell>
          <cell r="IN37">
            <v>12373.399789999999</v>
          </cell>
        </row>
        <row r="38">
          <cell r="EE38">
            <v>764</v>
          </cell>
          <cell r="EI38">
            <v>15899.58157</v>
          </cell>
          <cell r="EU38">
            <v>1267</v>
          </cell>
          <cell r="EX38">
            <v>6454.8047100000003</v>
          </cell>
          <cell r="FI38">
            <v>9355</v>
          </cell>
          <cell r="FL38">
            <v>16683.27132</v>
          </cell>
          <cell r="FU38">
            <v>553</v>
          </cell>
          <cell r="FX38">
            <v>2366.05143</v>
          </cell>
          <cell r="GA38">
            <v>291</v>
          </cell>
          <cell r="GD38">
            <v>1425.8686499999999</v>
          </cell>
          <cell r="GJ38">
            <v>3999</v>
          </cell>
          <cell r="GM38">
            <v>28942.223129999998</v>
          </cell>
          <cell r="GU38">
            <v>-4487</v>
          </cell>
          <cell r="GX38">
            <v>-2348.4000699999997</v>
          </cell>
          <cell r="HH38">
            <v>407</v>
          </cell>
          <cell r="HN38">
            <v>48465.835760000002</v>
          </cell>
          <cell r="HX38">
            <v>0</v>
          </cell>
          <cell r="ID38">
            <v>0</v>
          </cell>
          <cell r="IH38">
            <v>233</v>
          </cell>
          <cell r="IN38">
            <v>13566.699840000001</v>
          </cell>
        </row>
        <row r="39">
          <cell r="EE39">
            <v>357</v>
          </cell>
          <cell r="EI39">
            <v>8326.1361900000011</v>
          </cell>
          <cell r="EU39">
            <v>392</v>
          </cell>
          <cell r="EX39">
            <v>3111.5618399999994</v>
          </cell>
          <cell r="FI39">
            <v>1763</v>
          </cell>
          <cell r="FL39">
            <v>4666.1337899999999</v>
          </cell>
          <cell r="FU39">
            <v>86</v>
          </cell>
          <cell r="FX39">
            <v>405.01876000000004</v>
          </cell>
          <cell r="GA39">
            <v>352</v>
          </cell>
          <cell r="GD39">
            <v>1367.36733</v>
          </cell>
          <cell r="GJ39">
            <v>1289</v>
          </cell>
          <cell r="GM39">
            <v>63092.539570000008</v>
          </cell>
          <cell r="GU39">
            <v>-9530</v>
          </cell>
          <cell r="GX39">
            <v>-1686.4637500000003</v>
          </cell>
          <cell r="HH39">
            <v>235</v>
          </cell>
          <cell r="HN39">
            <v>15470.44743</v>
          </cell>
          <cell r="HX39">
            <v>0</v>
          </cell>
          <cell r="ID39">
            <v>0</v>
          </cell>
          <cell r="IH39">
            <v>130</v>
          </cell>
          <cell r="IN39">
            <v>5493.9491099999996</v>
          </cell>
        </row>
        <row r="40">
          <cell r="EE40">
            <v>390</v>
          </cell>
          <cell r="EI40">
            <v>9500.4171500000011</v>
          </cell>
          <cell r="EU40">
            <v>1021</v>
          </cell>
          <cell r="EX40">
            <v>6569.526530000001</v>
          </cell>
          <cell r="FI40">
            <v>3210</v>
          </cell>
          <cell r="FL40">
            <v>7269.7753599999996</v>
          </cell>
          <cell r="FU40">
            <v>87</v>
          </cell>
          <cell r="FX40">
            <v>372.16946999999999</v>
          </cell>
          <cell r="GA40">
            <v>142</v>
          </cell>
          <cell r="GD40">
            <v>366.53546999999998</v>
          </cell>
          <cell r="GJ40">
            <v>2786</v>
          </cell>
          <cell r="GM40">
            <v>25028.931919999999</v>
          </cell>
          <cell r="GU40">
            <v>-131</v>
          </cell>
          <cell r="GX40">
            <v>-86.360439999999983</v>
          </cell>
          <cell r="HH40">
            <v>242</v>
          </cell>
          <cell r="HN40">
            <v>17364.844550000002</v>
          </cell>
          <cell r="HX40">
            <v>0</v>
          </cell>
          <cell r="ID40">
            <v>0</v>
          </cell>
          <cell r="IH40">
            <v>183</v>
          </cell>
          <cell r="IN40">
            <v>9679.8791799999999</v>
          </cell>
        </row>
        <row r="41">
          <cell r="EE41">
            <v>2878</v>
          </cell>
          <cell r="EI41">
            <v>82834.223379999981</v>
          </cell>
          <cell r="EU41">
            <v>6100</v>
          </cell>
          <cell r="EX41">
            <v>42049.988599999997</v>
          </cell>
          <cell r="FI41">
            <v>38352</v>
          </cell>
          <cell r="FL41">
            <v>56410.786230000005</v>
          </cell>
          <cell r="FU41">
            <v>979</v>
          </cell>
          <cell r="FX41">
            <v>5753.913340000001</v>
          </cell>
          <cell r="GA41">
            <v>1750</v>
          </cell>
          <cell r="GD41">
            <v>7143.3411100000003</v>
          </cell>
          <cell r="GJ41">
            <v>21084</v>
          </cell>
          <cell r="GM41">
            <v>39207.388640000005</v>
          </cell>
          <cell r="GU41">
            <v>-16215</v>
          </cell>
          <cell r="GX41">
            <v>-8852.2234900000021</v>
          </cell>
          <cell r="HH41">
            <v>1315</v>
          </cell>
          <cell r="HN41">
            <v>206873.20583000002</v>
          </cell>
          <cell r="HX41">
            <v>0</v>
          </cell>
          <cell r="ID41">
            <v>0</v>
          </cell>
          <cell r="IH41">
            <v>364</v>
          </cell>
          <cell r="IN41">
            <v>28702.330300000001</v>
          </cell>
        </row>
        <row r="42">
          <cell r="EE42">
            <v>0</v>
          </cell>
          <cell r="EI42">
            <v>0</v>
          </cell>
          <cell r="EU42">
            <v>0</v>
          </cell>
          <cell r="EX42">
            <v>0</v>
          </cell>
          <cell r="FI42">
            <v>1246</v>
          </cell>
          <cell r="FL42">
            <v>2400.2249099999999</v>
          </cell>
          <cell r="FU42">
            <v>70</v>
          </cell>
          <cell r="FX42">
            <v>321.72559999999999</v>
          </cell>
          <cell r="GA42">
            <v>0</v>
          </cell>
          <cell r="GD42">
            <v>0</v>
          </cell>
          <cell r="GJ42">
            <v>552</v>
          </cell>
          <cell r="GM42">
            <v>37124.915260000002</v>
          </cell>
          <cell r="GU42">
            <v>-60</v>
          </cell>
          <cell r="GX42">
            <v>-39.554400000000001</v>
          </cell>
          <cell r="HH42">
            <v>75</v>
          </cell>
          <cell r="HN42">
            <v>5624.70118</v>
          </cell>
          <cell r="HX42">
            <v>0</v>
          </cell>
          <cell r="ID42">
            <v>0</v>
          </cell>
          <cell r="IH42">
            <v>40</v>
          </cell>
          <cell r="IN42">
            <v>2372.87156</v>
          </cell>
        </row>
        <row r="43">
          <cell r="EE43">
            <v>1033</v>
          </cell>
          <cell r="EI43">
            <v>15108.430260000001</v>
          </cell>
          <cell r="EU43">
            <v>1334</v>
          </cell>
          <cell r="EX43">
            <v>8010.3706399999992</v>
          </cell>
          <cell r="FI43">
            <v>4018</v>
          </cell>
          <cell r="FL43">
            <v>7326.7709700000005</v>
          </cell>
          <cell r="FU43">
            <v>125</v>
          </cell>
          <cell r="FX43">
            <v>575.87216999999998</v>
          </cell>
          <cell r="GA43">
            <v>98</v>
          </cell>
          <cell r="GD43">
            <v>192.88536999999999</v>
          </cell>
          <cell r="GJ43">
            <v>4245</v>
          </cell>
          <cell r="GM43">
            <v>175842.58484</v>
          </cell>
          <cell r="GU43">
            <v>-271</v>
          </cell>
          <cell r="GX43">
            <v>-207.16333</v>
          </cell>
          <cell r="HH43">
            <v>327</v>
          </cell>
          <cell r="HN43">
            <v>12918.304120000001</v>
          </cell>
          <cell r="HX43">
            <v>0</v>
          </cell>
          <cell r="ID43">
            <v>0</v>
          </cell>
          <cell r="IH43">
            <v>180</v>
          </cell>
          <cell r="IN43">
            <v>9454.3678299999974</v>
          </cell>
        </row>
        <row r="44">
          <cell r="EE44">
            <v>489</v>
          </cell>
          <cell r="EI44">
            <v>13582.846469999999</v>
          </cell>
          <cell r="EU44">
            <v>473</v>
          </cell>
          <cell r="EX44">
            <v>3471.1828800000003</v>
          </cell>
          <cell r="FI44">
            <v>3051</v>
          </cell>
          <cell r="FL44">
            <v>7449.7003899999991</v>
          </cell>
          <cell r="FU44">
            <v>10</v>
          </cell>
          <cell r="FX44">
            <v>53.572049999999997</v>
          </cell>
          <cell r="GA44">
            <v>63</v>
          </cell>
          <cell r="GD44">
            <v>286.77865999999995</v>
          </cell>
          <cell r="GJ44">
            <v>1192</v>
          </cell>
          <cell r="GM44">
            <v>77773.049480000001</v>
          </cell>
          <cell r="GU44">
            <v>-12</v>
          </cell>
          <cell r="GX44">
            <v>-15.324090000000002</v>
          </cell>
          <cell r="HH44">
            <v>305</v>
          </cell>
          <cell r="HN44">
            <v>37878.055260000001</v>
          </cell>
          <cell r="HX44">
            <v>0</v>
          </cell>
          <cell r="ID44">
            <v>0</v>
          </cell>
          <cell r="IH44">
            <v>20</v>
          </cell>
          <cell r="IN44">
            <v>4035.4873800000005</v>
          </cell>
        </row>
        <row r="45">
          <cell r="EE45">
            <v>369</v>
          </cell>
          <cell r="EI45">
            <v>14588.446390000001</v>
          </cell>
          <cell r="EU45">
            <v>1022</v>
          </cell>
          <cell r="EX45">
            <v>6911.5941800000001</v>
          </cell>
          <cell r="FI45">
            <v>2562</v>
          </cell>
          <cell r="FL45">
            <v>5219.1882800000003</v>
          </cell>
          <cell r="FU45">
            <v>119</v>
          </cell>
          <cell r="FX45">
            <v>527.99705000000006</v>
          </cell>
          <cell r="GA45">
            <v>169</v>
          </cell>
          <cell r="GD45">
            <v>904.70171999999991</v>
          </cell>
          <cell r="GJ45">
            <v>2486</v>
          </cell>
          <cell r="GM45">
            <v>95734.096179999993</v>
          </cell>
          <cell r="GU45">
            <v>-27</v>
          </cell>
          <cell r="GX45">
            <v>204.26148999999998</v>
          </cell>
          <cell r="HH45">
            <v>455</v>
          </cell>
          <cell r="HN45">
            <v>38173.407530000004</v>
          </cell>
          <cell r="HX45">
            <v>0</v>
          </cell>
          <cell r="ID45">
            <v>0</v>
          </cell>
          <cell r="IH45">
            <v>258</v>
          </cell>
          <cell r="IN45">
            <v>17325.373540000001</v>
          </cell>
        </row>
        <row r="46">
          <cell r="EE46">
            <v>313</v>
          </cell>
          <cell r="EI46">
            <v>7046.2314400000005</v>
          </cell>
          <cell r="EU46">
            <v>145</v>
          </cell>
          <cell r="EX46">
            <v>1121.84825</v>
          </cell>
          <cell r="FI46">
            <v>886</v>
          </cell>
          <cell r="FL46">
            <v>1082.7891299999999</v>
          </cell>
          <cell r="FU46">
            <v>408</v>
          </cell>
          <cell r="FX46">
            <v>1767.2720399999998</v>
          </cell>
          <cell r="GA46">
            <v>1383</v>
          </cell>
          <cell r="GD46">
            <v>6423.4736700000003</v>
          </cell>
          <cell r="GJ46">
            <v>2013</v>
          </cell>
          <cell r="GM46">
            <v>52494.680830000005</v>
          </cell>
          <cell r="GU46">
            <v>0</v>
          </cell>
          <cell r="GX46">
            <v>0</v>
          </cell>
          <cell r="HH46">
            <v>247</v>
          </cell>
          <cell r="HN46">
            <v>24885.268090000001</v>
          </cell>
          <cell r="HX46">
            <v>0</v>
          </cell>
          <cell r="ID46">
            <v>0</v>
          </cell>
          <cell r="IH46">
            <v>64</v>
          </cell>
          <cell r="IN46">
            <v>3128.8153499999999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1317</v>
          </cell>
          <cell r="EX48">
            <v>7935.3162200000015</v>
          </cell>
          <cell r="FI48">
            <v>6514</v>
          </cell>
          <cell r="FL48">
            <v>9532.3702799999992</v>
          </cell>
          <cell r="FU48">
            <v>60</v>
          </cell>
          <cell r="FX48">
            <v>281.86014</v>
          </cell>
          <cell r="GA48">
            <v>283</v>
          </cell>
          <cell r="GD48">
            <v>1047.9242800000002</v>
          </cell>
          <cell r="GJ48">
            <v>3107</v>
          </cell>
          <cell r="GM48">
            <v>6409.8794599999992</v>
          </cell>
          <cell r="GU48">
            <v>3</v>
          </cell>
          <cell r="GX48">
            <v>769.87651999999991</v>
          </cell>
          <cell r="HH48">
            <v>607</v>
          </cell>
          <cell r="HN48">
            <v>65573.112370000017</v>
          </cell>
          <cell r="HX48">
            <v>0</v>
          </cell>
          <cell r="ID48">
            <v>0</v>
          </cell>
          <cell r="IH48">
            <v>467</v>
          </cell>
          <cell r="IN48">
            <v>24805.427250000001</v>
          </cell>
        </row>
        <row r="49">
          <cell r="EE49">
            <v>0</v>
          </cell>
          <cell r="EI49">
            <v>0</v>
          </cell>
          <cell r="EU49">
            <v>150</v>
          </cell>
          <cell r="EX49">
            <v>1056.5112100000001</v>
          </cell>
          <cell r="FI49">
            <v>1450</v>
          </cell>
          <cell r="FL49">
            <v>1606.09133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1011</v>
          </cell>
          <cell r="GM49">
            <v>1846.77748</v>
          </cell>
          <cell r="GU49">
            <v>-160</v>
          </cell>
          <cell r="GX49">
            <v>436.78613999999999</v>
          </cell>
          <cell r="HH49">
            <v>89</v>
          </cell>
          <cell r="HN49">
            <v>8130.0260500000004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U50">
            <v>0</v>
          </cell>
          <cell r="FX50">
            <v>0</v>
          </cell>
          <cell r="GA50">
            <v>822</v>
          </cell>
          <cell r="GD50">
            <v>2700.8391000000001</v>
          </cell>
          <cell r="GJ50">
            <v>0</v>
          </cell>
          <cell r="GM50">
            <v>0</v>
          </cell>
          <cell r="GU50">
            <v>59616</v>
          </cell>
          <cell r="GX50">
            <v>50255.783459999999</v>
          </cell>
          <cell r="HH50">
            <v>1355</v>
          </cell>
          <cell r="HN50">
            <v>118067.83003999997</v>
          </cell>
          <cell r="HX50">
            <v>0</v>
          </cell>
          <cell r="ID50">
            <v>0</v>
          </cell>
          <cell r="IH50">
            <v>64</v>
          </cell>
          <cell r="IN50">
            <v>3344.6963999999998</v>
          </cell>
        </row>
        <row r="51">
          <cell r="EE51">
            <v>1459</v>
          </cell>
          <cell r="EI51">
            <v>10543.521309999998</v>
          </cell>
          <cell r="EU51">
            <v>161</v>
          </cell>
          <cell r="EX51">
            <v>1096.0588500000001</v>
          </cell>
          <cell r="FI51">
            <v>1480</v>
          </cell>
          <cell r="FL51">
            <v>2340.9555500000001</v>
          </cell>
          <cell r="FU51">
            <v>703</v>
          </cell>
          <cell r="FX51">
            <v>3004.46144</v>
          </cell>
          <cell r="GA51">
            <v>413</v>
          </cell>
          <cell r="GD51">
            <v>2944.5193999999997</v>
          </cell>
          <cell r="GJ51">
            <v>1925</v>
          </cell>
          <cell r="GM51">
            <v>43566.664600000004</v>
          </cell>
          <cell r="GU51">
            <v>-439</v>
          </cell>
          <cell r="GX51">
            <v>-190.06816000000001</v>
          </cell>
          <cell r="HH51">
            <v>179</v>
          </cell>
          <cell r="HN51">
            <v>14931.557690000001</v>
          </cell>
          <cell r="HX51">
            <v>0</v>
          </cell>
          <cell r="ID51">
            <v>0</v>
          </cell>
          <cell r="IH51">
            <v>83</v>
          </cell>
          <cell r="IN51">
            <v>5991.8295500000004</v>
          </cell>
        </row>
        <row r="52">
          <cell r="EE52">
            <v>10803</v>
          </cell>
          <cell r="EI52">
            <v>154665.76472000001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U52">
            <v>0</v>
          </cell>
          <cell r="FX52">
            <v>0</v>
          </cell>
          <cell r="GA52">
            <v>2097</v>
          </cell>
          <cell r="GD52">
            <v>6401.5957799999996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33673</v>
          </cell>
          <cell r="EI53">
            <v>453898.80782999995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U53">
            <v>0</v>
          </cell>
          <cell r="FX53">
            <v>0</v>
          </cell>
          <cell r="GA53">
            <v>213</v>
          </cell>
          <cell r="GD53">
            <v>650.23361999999997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479</v>
          </cell>
          <cell r="GX54">
            <v>4083.1395600000001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129</v>
          </cell>
          <cell r="IN54">
            <v>16261.11846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528</v>
          </cell>
          <cell r="IN55">
            <v>45176.391619999995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12</v>
          </cell>
          <cell r="IN56">
            <v>1496.7419999999997</v>
          </cell>
        </row>
        <row r="57">
          <cell r="EE57">
            <v>0</v>
          </cell>
          <cell r="EI57">
            <v>0</v>
          </cell>
          <cell r="EU57">
            <v>4559</v>
          </cell>
          <cell r="EX57">
            <v>31623.69485</v>
          </cell>
          <cell r="FI57">
            <v>15976</v>
          </cell>
          <cell r="FL57">
            <v>25423.63724</v>
          </cell>
          <cell r="FU57">
            <v>1296</v>
          </cell>
          <cell r="FX57">
            <v>5716.1578399999999</v>
          </cell>
          <cell r="GA57">
            <v>2086</v>
          </cell>
          <cell r="GD57">
            <v>7331.4411199999995</v>
          </cell>
          <cell r="GJ57">
            <v>9378</v>
          </cell>
          <cell r="GM57">
            <v>11770.649409999998</v>
          </cell>
          <cell r="GU57">
            <v>-60891</v>
          </cell>
          <cell r="GX57">
            <v>-8108.6004799999982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492</v>
          </cell>
          <cell r="IN57">
            <v>27503.907619999998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259</v>
          </cell>
          <cell r="IN59">
            <v>24374.271130000001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610</v>
          </cell>
          <cell r="FL61">
            <v>1238.8513800000001</v>
          </cell>
          <cell r="FU61">
            <v>0</v>
          </cell>
          <cell r="FX61">
            <v>0</v>
          </cell>
          <cell r="GA61">
            <v>90</v>
          </cell>
          <cell r="GD61">
            <v>258.92696999999998</v>
          </cell>
          <cell r="GJ61">
            <v>368</v>
          </cell>
          <cell r="GM61">
            <v>2108.2092899999998</v>
          </cell>
          <cell r="GU61">
            <v>994939</v>
          </cell>
          <cell r="GX61">
            <v>192496.58882999991</v>
          </cell>
          <cell r="HH61">
            <v>568</v>
          </cell>
          <cell r="HN61">
            <v>93081.604560000007</v>
          </cell>
          <cell r="HX61">
            <v>0</v>
          </cell>
          <cell r="ID61">
            <v>0</v>
          </cell>
          <cell r="IH61">
            <v>327</v>
          </cell>
          <cell r="IN61">
            <v>60984.334739999991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2085</v>
          </cell>
          <cell r="GX66">
            <v>8437.4529000000002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455</v>
          </cell>
          <cell r="IN67">
            <v>100782.48133000001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6</v>
          </cell>
          <cell r="IN72">
            <v>572.19691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50</v>
          </cell>
          <cell r="IN73">
            <v>10980.434580000001</v>
          </cell>
        </row>
      </sheetData>
      <sheetData sheetId="1"/>
      <sheetData sheetId="2"/>
      <sheetData sheetId="3">
        <row r="32">
          <cell r="DG32">
            <v>73</v>
          </cell>
          <cell r="DM32">
            <v>8709.9598999999998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32">
          <cell r="DG32">
            <v>82</v>
          </cell>
          <cell r="DM32">
            <v>5452.8961799999997</v>
          </cell>
        </row>
      </sheetData>
      <sheetData sheetId="11"/>
      <sheetData sheetId="12"/>
      <sheetData sheetId="13">
        <row r="32">
          <cell r="DG32">
            <v>155</v>
          </cell>
          <cell r="DM32">
            <v>13994.744859999999</v>
          </cell>
        </row>
      </sheetData>
      <sheetData sheetId="14"/>
      <sheetData sheetId="15"/>
      <sheetData sheetId="16">
        <row r="32">
          <cell r="DG32">
            <v>164</v>
          </cell>
          <cell r="DM32">
            <v>19827.353279999999</v>
          </cell>
        </row>
      </sheetData>
      <sheetData sheetId="17">
        <row r="32">
          <cell r="DG32">
            <v>28</v>
          </cell>
          <cell r="DM32">
            <v>3677.78703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2">
          <cell r="DG32">
            <v>528</v>
          </cell>
          <cell r="DM32">
            <v>45176.391619999995</v>
          </cell>
        </row>
      </sheetData>
      <sheetData sheetId="43"/>
      <sheetData sheetId="44"/>
      <sheetData sheetId="45">
        <row r="32">
          <cell r="DG32">
            <v>259</v>
          </cell>
          <cell r="DM32">
            <v>24374.271130000001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D47" activePane="bottomRight" state="frozen"/>
      <selection sqref="A1:XFD1048576"/>
      <selection pane="topRight" sqref="A1:XFD1048576"/>
      <selection pane="bottomLeft" sqref="A1:XFD1048576"/>
      <selection pane="bottomRight" activeCell="O52" sqref="O52"/>
    </sheetView>
  </sheetViews>
  <sheetFormatPr defaultColWidth="9.140625" defaultRowHeight="15" x14ac:dyDescent="0.25"/>
  <cols>
    <col min="1" max="1" width="5.140625" style="7" customWidth="1"/>
    <col min="2" max="2" width="9.5703125" style="7" customWidth="1"/>
    <col min="3" max="3" width="67" style="7" customWidth="1"/>
    <col min="4" max="4" width="16.140625" style="7" customWidth="1"/>
    <col min="5" max="5" width="17.85546875" style="7" customWidth="1"/>
    <col min="6" max="6" width="27.85546875" style="7" customWidth="1"/>
    <col min="7" max="7" width="17.85546875" style="7" customWidth="1"/>
    <col min="8" max="8" width="16.140625" style="7" customWidth="1"/>
    <col min="9" max="9" width="20.140625" style="7" customWidth="1"/>
    <col min="10" max="10" width="16.140625" style="7" customWidth="1"/>
    <col min="11" max="11" width="17.5703125" style="7" customWidth="1"/>
    <col min="12" max="12" width="16.140625" style="7" customWidth="1"/>
    <col min="13" max="13" width="19.140625" style="7" customWidth="1"/>
    <col min="14" max="14" width="16.140625" style="7" customWidth="1"/>
    <col min="15" max="15" width="18.5703125" style="7" customWidth="1"/>
    <col min="16" max="16" width="16.140625" style="7" customWidth="1"/>
    <col min="17" max="17" width="17.42578125" style="7" customWidth="1"/>
    <col min="18" max="16384" width="9.140625" style="7"/>
  </cols>
  <sheetData>
    <row r="1" spans="1:18" x14ac:dyDescent="0.25">
      <c r="Q1" s="347" t="s">
        <v>26</v>
      </c>
    </row>
    <row r="2" spans="1:18" ht="12.75" customHeight="1" x14ac:dyDescent="0.25">
      <c r="Q2" s="347" t="s">
        <v>27</v>
      </c>
    </row>
    <row r="3" spans="1:18" x14ac:dyDescent="0.25">
      <c r="Q3" s="347" t="s">
        <v>28</v>
      </c>
    </row>
    <row r="4" spans="1:18" x14ac:dyDescent="0.25">
      <c r="Q4" s="347" t="s">
        <v>57</v>
      </c>
    </row>
    <row r="6" spans="1:18" x14ac:dyDescent="0.25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 ht="12.6" customHeight="1" x14ac:dyDescent="0.25"/>
    <row r="8" spans="1:18" ht="12.75" customHeight="1" x14ac:dyDescent="0.25">
      <c r="A8" s="399" t="s">
        <v>0</v>
      </c>
      <c r="B8" s="146"/>
      <c r="C8" s="402" t="s">
        <v>1</v>
      </c>
      <c r="D8" s="383" t="s">
        <v>14</v>
      </c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5"/>
    </row>
    <row r="9" spans="1:18" ht="13.5" customHeight="1" x14ac:dyDescent="0.25">
      <c r="A9" s="400"/>
      <c r="B9" s="147"/>
      <c r="C9" s="403"/>
      <c r="D9" s="386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8"/>
    </row>
    <row r="10" spans="1:18" ht="12" customHeight="1" x14ac:dyDescent="0.25">
      <c r="A10" s="400"/>
      <c r="B10" s="147"/>
      <c r="C10" s="403"/>
      <c r="D10" s="386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  <c r="Q10" s="388"/>
    </row>
    <row r="11" spans="1:18" ht="18.75" customHeight="1" x14ac:dyDescent="0.25">
      <c r="A11" s="400"/>
      <c r="B11" s="147"/>
      <c r="C11" s="403"/>
      <c r="D11" s="389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1"/>
    </row>
    <row r="12" spans="1:18" s="9" customFormat="1" ht="138.75" customHeight="1" x14ac:dyDescent="0.25">
      <c r="A12" s="401"/>
      <c r="B12" s="148"/>
      <c r="C12" s="404"/>
      <c r="D12" s="392" t="s">
        <v>53</v>
      </c>
      <c r="E12" s="393"/>
      <c r="F12" s="409" t="s">
        <v>56</v>
      </c>
      <c r="G12" s="409"/>
      <c r="H12" s="394" t="s">
        <v>54</v>
      </c>
      <c r="I12" s="393"/>
      <c r="J12" s="395" t="s">
        <v>55</v>
      </c>
      <c r="K12" s="396"/>
      <c r="L12" s="397" t="s">
        <v>11</v>
      </c>
      <c r="M12" s="398"/>
      <c r="N12" s="394" t="s">
        <v>43</v>
      </c>
      <c r="O12" s="393"/>
      <c r="P12" s="394" t="s">
        <v>13</v>
      </c>
      <c r="Q12" s="405"/>
    </row>
    <row r="13" spans="1:18" s="9" customFormat="1" ht="22.5" customHeight="1" x14ac:dyDescent="0.25">
      <c r="A13" s="148"/>
      <c r="B13" s="148"/>
      <c r="C13" s="149"/>
      <c r="D13" s="2" t="s">
        <v>15</v>
      </c>
      <c r="E13" s="222" t="s">
        <v>16</v>
      </c>
      <c r="F13" s="1" t="s">
        <v>15</v>
      </c>
      <c r="G13" s="118" t="s">
        <v>16</v>
      </c>
      <c r="H13" s="1" t="s">
        <v>15</v>
      </c>
      <c r="I13" s="1" t="s">
        <v>16</v>
      </c>
      <c r="J13" s="114" t="s">
        <v>15</v>
      </c>
      <c r="K13" s="114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15" t="s">
        <v>16</v>
      </c>
    </row>
    <row r="14" spans="1:18" x14ac:dyDescent="0.25">
      <c r="A14" s="10">
        <v>1</v>
      </c>
      <c r="B14" s="38" t="str">
        <f>'[1]План 2023'!$B9</f>
        <v>410001</v>
      </c>
      <c r="C14" s="11" t="str">
        <f>'[1]План 2023'!$C9</f>
        <v>ГБУЗ "КАМЧАТСКАЯ КРАЕВАЯ БОЛЬНИЦА ИМ. А.С. ЛУКАШЕВСКОГО"</v>
      </c>
      <c r="D14" s="211">
        <f>'[2]План 2023'!$D9</f>
        <v>0</v>
      </c>
      <c r="E14" s="220">
        <f>'[2]План 2023'!$E9</f>
        <v>0</v>
      </c>
      <c r="F14" s="220">
        <f>'[3]СВОД по МО'!$EE16</f>
        <v>0</v>
      </c>
      <c r="G14" s="221">
        <f>'[3]СВОД по МО'!$EI16</f>
        <v>0</v>
      </c>
      <c r="H14" s="213">
        <f>'[1]План 2023'!$D9</f>
        <v>0</v>
      </c>
      <c r="I14" s="220">
        <f>'[1]План 2023'!$E9</f>
        <v>0</v>
      </c>
      <c r="J14" s="214">
        <f t="shared" ref="J14:J45" si="0">H14-D14</f>
        <v>0</v>
      </c>
      <c r="K14" s="215">
        <f t="shared" ref="K14:K45" si="1">I14-E14</f>
        <v>0</v>
      </c>
      <c r="L14" s="216"/>
      <c r="M14" s="216"/>
      <c r="N14" s="216"/>
      <c r="O14" s="219"/>
      <c r="P14" s="216"/>
      <c r="Q14" s="218"/>
      <c r="R14" s="16"/>
    </row>
    <row r="15" spans="1:18" x14ac:dyDescent="0.25">
      <c r="A15" s="10">
        <v>2</v>
      </c>
      <c r="B15" s="38" t="str">
        <f>'[1]План 2023'!$B10</f>
        <v>410002</v>
      </c>
      <c r="C15" s="11" t="str">
        <f>'[1]План 2023'!$C10</f>
        <v>ГБУЗ ККДБ</v>
      </c>
      <c r="D15" s="12">
        <f>'[2]План 2023'!$D10</f>
        <v>0</v>
      </c>
      <c r="E15" s="13">
        <f>'[2]План 2023'!$E10</f>
        <v>0</v>
      </c>
      <c r="F15" s="13">
        <f>'[3]СВОД по МО'!$EE17</f>
        <v>0</v>
      </c>
      <c r="G15" s="76">
        <f>'[3]СВОД по МО'!$EI17</f>
        <v>0</v>
      </c>
      <c r="H15" s="193">
        <f>'[1]План 2023'!$D10</f>
        <v>0</v>
      </c>
      <c r="I15" s="13">
        <f>'[1]План 2023'!$E10</f>
        <v>0</v>
      </c>
      <c r="J15" s="14">
        <f t="shared" si="0"/>
        <v>0</v>
      </c>
      <c r="K15" s="58">
        <f t="shared" si="1"/>
        <v>0</v>
      </c>
      <c r="L15" s="5"/>
      <c r="M15" s="5"/>
      <c r="N15" s="5"/>
      <c r="O15" s="79"/>
      <c r="P15" s="5"/>
      <c r="Q15" s="15"/>
      <c r="R15" s="16"/>
    </row>
    <row r="16" spans="1:18" x14ac:dyDescent="0.25">
      <c r="A16" s="10">
        <v>3</v>
      </c>
      <c r="B16" s="38" t="str">
        <f>'[1]План 2023'!$B11</f>
        <v>410003</v>
      </c>
      <c r="C16" s="11" t="str">
        <f>'[1]План 2023'!$C11</f>
        <v>ГБУЗ ККСП</v>
      </c>
      <c r="D16" s="12">
        <f>'[2]План 2023'!$D11</f>
        <v>0</v>
      </c>
      <c r="E16" s="13">
        <f>'[2]План 2023'!$E11</f>
        <v>0</v>
      </c>
      <c r="F16" s="13">
        <f>'[3]СВОД по МО'!$EE18</f>
        <v>0</v>
      </c>
      <c r="G16" s="76">
        <f>'[3]СВОД по МО'!$EI18</f>
        <v>0</v>
      </c>
      <c r="H16" s="193">
        <f>'[1]План 2023'!$D11</f>
        <v>0</v>
      </c>
      <c r="I16" s="13">
        <f>'[1]План 2023'!$E11</f>
        <v>0</v>
      </c>
      <c r="J16" s="14">
        <f t="shared" si="0"/>
        <v>0</v>
      </c>
      <c r="K16" s="58">
        <f t="shared" si="1"/>
        <v>0</v>
      </c>
      <c r="L16" s="5"/>
      <c r="M16" s="5"/>
      <c r="N16" s="5"/>
      <c r="O16" s="79"/>
      <c r="P16" s="5"/>
      <c r="Q16" s="15"/>
      <c r="R16" s="16"/>
    </row>
    <row r="17" spans="1:18" x14ac:dyDescent="0.25">
      <c r="A17" s="10">
        <v>4</v>
      </c>
      <c r="B17" s="38" t="str">
        <f>'[1]План 2023'!$B12</f>
        <v>410004</v>
      </c>
      <c r="C17" s="11" t="str">
        <f>'[1]План 2023'!$C12</f>
        <v>ГБУЗ КККВД</v>
      </c>
      <c r="D17" s="12">
        <f>'[2]План 2023'!$D12</f>
        <v>0</v>
      </c>
      <c r="E17" s="13">
        <f>'[2]План 2023'!$E12</f>
        <v>0</v>
      </c>
      <c r="F17" s="13">
        <f>'[3]СВОД по МО'!$EE19</f>
        <v>0</v>
      </c>
      <c r="G17" s="76">
        <f>'[3]СВОД по МО'!$EI19</f>
        <v>0</v>
      </c>
      <c r="H17" s="193">
        <f>'[1]План 2023'!$D12</f>
        <v>0</v>
      </c>
      <c r="I17" s="13">
        <f>'[1]План 2023'!$E12</f>
        <v>0</v>
      </c>
      <c r="J17" s="14">
        <f t="shared" si="0"/>
        <v>0</v>
      </c>
      <c r="K17" s="58">
        <f t="shared" si="1"/>
        <v>0</v>
      </c>
      <c r="L17" s="5"/>
      <c r="M17" s="5"/>
      <c r="N17" s="5"/>
      <c r="O17" s="79"/>
      <c r="P17" s="5"/>
      <c r="Q17" s="15"/>
      <c r="R17" s="16"/>
    </row>
    <row r="18" spans="1:18" x14ac:dyDescent="0.25">
      <c r="A18" s="10">
        <v>5</v>
      </c>
      <c r="B18" s="38" t="str">
        <f>'[1]План 2023'!$B13</f>
        <v>410005</v>
      </c>
      <c r="C18" s="11" t="str">
        <f>'[1]План 2023'!$C13</f>
        <v>ГБУЗ КККД</v>
      </c>
      <c r="D18" s="12">
        <f>'[2]План 2023'!$D13</f>
        <v>0</v>
      </c>
      <c r="E18" s="13">
        <f>'[2]План 2023'!$E13</f>
        <v>0</v>
      </c>
      <c r="F18" s="13">
        <f>'[3]СВОД по МО'!$EE20</f>
        <v>0</v>
      </c>
      <c r="G18" s="76">
        <f>'[3]СВОД по МО'!$EI20</f>
        <v>0</v>
      </c>
      <c r="H18" s="193">
        <f>'[1]План 2023'!$D13</f>
        <v>0</v>
      </c>
      <c r="I18" s="13">
        <f>'[1]План 2023'!$E13</f>
        <v>0</v>
      </c>
      <c r="J18" s="14">
        <f t="shared" si="0"/>
        <v>0</v>
      </c>
      <c r="K18" s="58">
        <f t="shared" si="1"/>
        <v>0</v>
      </c>
      <c r="L18" s="5"/>
      <c r="M18" s="5"/>
      <c r="N18" s="5"/>
      <c r="O18" s="79"/>
      <c r="P18" s="5"/>
      <c r="Q18" s="15"/>
      <c r="R18" s="16"/>
    </row>
    <row r="19" spans="1:18" x14ac:dyDescent="0.25">
      <c r="A19" s="10">
        <v>6</v>
      </c>
      <c r="B19" s="38" t="str">
        <f>'[1]План 2023'!$B14</f>
        <v>410006</v>
      </c>
      <c r="C19" s="11" t="str">
        <f>'[1]План 2023'!$C14</f>
        <v>ГБУЗ ККОД</v>
      </c>
      <c r="D19" s="12">
        <f>'[2]План 2023'!$D14</f>
        <v>0</v>
      </c>
      <c r="E19" s="13">
        <f>'[2]План 2023'!$E14</f>
        <v>0</v>
      </c>
      <c r="F19" s="13">
        <f>'[3]СВОД по МО'!$EE21</f>
        <v>0</v>
      </c>
      <c r="G19" s="76">
        <f>'[3]СВОД по МО'!$EI21</f>
        <v>0</v>
      </c>
      <c r="H19" s="193">
        <f>'[1]План 2023'!$D14</f>
        <v>0</v>
      </c>
      <c r="I19" s="13">
        <f>'[1]План 2023'!$E14</f>
        <v>0</v>
      </c>
      <c r="J19" s="14">
        <f t="shared" si="0"/>
        <v>0</v>
      </c>
      <c r="K19" s="58">
        <f t="shared" si="1"/>
        <v>0</v>
      </c>
      <c r="L19" s="5"/>
      <c r="M19" s="5"/>
      <c r="N19" s="5"/>
      <c r="O19" s="79"/>
      <c r="P19" s="5"/>
      <c r="Q19" s="15"/>
      <c r="R19" s="16"/>
    </row>
    <row r="20" spans="1:18" x14ac:dyDescent="0.25">
      <c r="A20" s="10">
        <v>7</v>
      </c>
      <c r="B20" s="38" t="str">
        <f>'[1]План 2023'!$B15</f>
        <v>410007</v>
      </c>
      <c r="C20" s="11" t="str">
        <f>'[1]План 2023'!$C15</f>
        <v>ГБУЗ КОБ</v>
      </c>
      <c r="D20" s="12">
        <f>'[2]План 2023'!$D15</f>
        <v>1359</v>
      </c>
      <c r="E20" s="13">
        <f>'[2]План 2023'!$E15</f>
        <v>14091.34</v>
      </c>
      <c r="F20" s="13">
        <f>'[3]СВОД по МО'!$EE22</f>
        <v>919</v>
      </c>
      <c r="G20" s="76">
        <f>'[3]СВОД по МО'!$EI22</f>
        <v>11357.40783</v>
      </c>
      <c r="H20" s="193">
        <f>'[1]План 2023'!$D15</f>
        <v>1359</v>
      </c>
      <c r="I20" s="13">
        <f>'[1]План 2023'!$E15</f>
        <v>14091.34</v>
      </c>
      <c r="J20" s="14">
        <f>H20-D20</f>
        <v>0</v>
      </c>
      <c r="K20" s="58">
        <f t="shared" si="1"/>
        <v>0</v>
      </c>
      <c r="L20" s="5"/>
      <c r="M20" s="5"/>
      <c r="N20" s="5"/>
      <c r="O20" s="79"/>
      <c r="P20" s="5"/>
      <c r="Q20" s="15"/>
      <c r="R20" s="16"/>
    </row>
    <row r="21" spans="1:18" x14ac:dyDescent="0.25">
      <c r="A21" s="10">
        <v>8</v>
      </c>
      <c r="B21" s="38" t="str">
        <f>'[1]План 2023'!$B16</f>
        <v>410008</v>
      </c>
      <c r="C21" s="11" t="str">
        <f>'[1]План 2023'!$C16</f>
        <v>ГБУЗ КК "ПЕТРОПАВЛОВСК-КАМЧАТСКАЯ ГОРОДСКАЯ БОЛЬНИЦА № 1"</v>
      </c>
      <c r="D21" s="12">
        <f>'[2]План 2023'!$D16</f>
        <v>0</v>
      </c>
      <c r="E21" s="13">
        <f>'[2]План 2023'!$E16</f>
        <v>0</v>
      </c>
      <c r="F21" s="13">
        <f>'[3]СВОД по МО'!$EE23</f>
        <v>0</v>
      </c>
      <c r="G21" s="76">
        <f>'[3]СВОД по МО'!$EI23</f>
        <v>0</v>
      </c>
      <c r="H21" s="193">
        <f>'[1]План 2023'!$D16</f>
        <v>0</v>
      </c>
      <c r="I21" s="13">
        <f>'[1]План 2023'!$E16</f>
        <v>0</v>
      </c>
      <c r="J21" s="14">
        <f t="shared" si="0"/>
        <v>0</v>
      </c>
      <c r="K21" s="58">
        <f t="shared" si="1"/>
        <v>0</v>
      </c>
      <c r="L21" s="5"/>
      <c r="M21" s="46"/>
      <c r="N21" s="5"/>
      <c r="O21" s="79"/>
      <c r="P21" s="5"/>
      <c r="Q21" s="15"/>
      <c r="R21" s="16"/>
    </row>
    <row r="22" spans="1:18" x14ac:dyDescent="0.25">
      <c r="A22" s="10">
        <v>9</v>
      </c>
      <c r="B22" s="38" t="str">
        <f>'[1]План 2023'!$B17</f>
        <v>410009</v>
      </c>
      <c r="C22" s="11" t="str">
        <f>'[1]План 2023'!$C17</f>
        <v>ГБУЗ КК "ПЕТРОПАВЛОВСК-КАМЧАТСКАЯ ГОРОДСКАЯ БОЛЬНИЦА № 2"</v>
      </c>
      <c r="D22" s="12">
        <f>'[2]План 2023'!$D17</f>
        <v>0</v>
      </c>
      <c r="E22" s="13">
        <f>'[2]План 2023'!$E17</f>
        <v>0</v>
      </c>
      <c r="F22" s="13">
        <f>'[3]СВОД по МО'!$EE24</f>
        <v>0</v>
      </c>
      <c r="G22" s="76">
        <f>'[3]СВОД по МО'!$EI24</f>
        <v>0</v>
      </c>
      <c r="H22" s="193">
        <f>'[1]План 2023'!$D17</f>
        <v>0</v>
      </c>
      <c r="I22" s="13">
        <f>'[1]План 2023'!$E17</f>
        <v>0</v>
      </c>
      <c r="J22" s="14">
        <f t="shared" si="0"/>
        <v>0</v>
      </c>
      <c r="K22" s="58">
        <f t="shared" si="1"/>
        <v>0</v>
      </c>
      <c r="L22" s="5"/>
      <c r="M22" s="5"/>
      <c r="N22" s="5"/>
      <c r="O22" s="79"/>
      <c r="P22" s="5"/>
      <c r="Q22" s="15"/>
      <c r="R22" s="16"/>
    </row>
    <row r="23" spans="1:18" x14ac:dyDescent="0.25">
      <c r="A23" s="10">
        <v>10</v>
      </c>
      <c r="B23" s="38" t="str">
        <f>'[1]План 2023'!$B18</f>
        <v>410010</v>
      </c>
      <c r="C23" s="11" t="str">
        <f>'[1]План 2023'!$C18</f>
        <v>ГБУЗ КК "ПЕТРОПАВЛОВСК - КАМЧАТСКАЯ ГОРОДСКАЯ ГЕРИАТРИЧЕСКАЯ БОЛЬНИЦА"</v>
      </c>
      <c r="D23" s="12">
        <f>'[2]План 2023'!$D18</f>
        <v>0</v>
      </c>
      <c r="E23" s="13">
        <f>'[2]План 2023'!$E18</f>
        <v>0</v>
      </c>
      <c r="F23" s="13">
        <f>'[3]СВОД по МО'!$EE25</f>
        <v>0</v>
      </c>
      <c r="G23" s="76">
        <f>'[3]СВОД по МО'!$EI25</f>
        <v>0</v>
      </c>
      <c r="H23" s="193">
        <f>'[1]План 2023'!$D18</f>
        <v>0</v>
      </c>
      <c r="I23" s="13">
        <f>'[1]План 2023'!$E18</f>
        <v>0</v>
      </c>
      <c r="J23" s="14">
        <f t="shared" si="0"/>
        <v>0</v>
      </c>
      <c r="K23" s="58">
        <f t="shared" si="1"/>
        <v>0</v>
      </c>
      <c r="L23" s="5"/>
      <c r="M23" s="5"/>
      <c r="N23" s="5"/>
      <c r="O23" s="79"/>
      <c r="P23" s="5"/>
      <c r="Q23" s="15"/>
      <c r="R23" s="16"/>
    </row>
    <row r="24" spans="1:18" x14ac:dyDescent="0.25">
      <c r="A24" s="10">
        <v>11</v>
      </c>
      <c r="B24" s="38" t="str">
        <f>'[1]План 2023'!$B19</f>
        <v>410011</v>
      </c>
      <c r="C24" s="11" t="str">
        <f>'[1]План 2023'!$C19</f>
        <v>ГБУЗ КК "ПЕТРОПАВЛОВСК - КАМЧАТСКАЯ ГОРОДСКАЯ ПОЛИКЛИНИКА № 1"</v>
      </c>
      <c r="D24" s="12">
        <f>'[2]План 2023'!$D19</f>
        <v>0</v>
      </c>
      <c r="E24" s="13">
        <f>'[2]План 2023'!$E19</f>
        <v>0</v>
      </c>
      <c r="F24" s="13">
        <f>'[3]СВОД по МО'!$EE26</f>
        <v>0</v>
      </c>
      <c r="G24" s="76">
        <f>'[3]СВОД по МО'!$EI26</f>
        <v>0</v>
      </c>
      <c r="H24" s="193">
        <f>'[1]План 2023'!$D19</f>
        <v>0</v>
      </c>
      <c r="I24" s="13">
        <f>'[1]План 2023'!$E19</f>
        <v>0</v>
      </c>
      <c r="J24" s="14">
        <f t="shared" si="0"/>
        <v>0</v>
      </c>
      <c r="K24" s="58">
        <f>I24-E24</f>
        <v>0</v>
      </c>
      <c r="L24" s="5"/>
      <c r="M24" s="5"/>
      <c r="N24" s="5"/>
      <c r="O24" s="79"/>
      <c r="P24" s="5"/>
      <c r="Q24" s="15"/>
      <c r="R24" s="16"/>
    </row>
    <row r="25" spans="1:18" x14ac:dyDescent="0.25">
      <c r="A25" s="10">
        <v>12</v>
      </c>
      <c r="B25" s="38" t="str">
        <f>'[1]План 2023'!$B20</f>
        <v>410012</v>
      </c>
      <c r="C25" s="11" t="str">
        <f>'[1]План 2023'!$C20</f>
        <v>ГБУЗ КК ПК ГП №3</v>
      </c>
      <c r="D25" s="12">
        <f>'[2]План 2023'!$D20</f>
        <v>0</v>
      </c>
      <c r="E25" s="13">
        <f>'[2]План 2023'!$E20</f>
        <v>0</v>
      </c>
      <c r="F25" s="13">
        <f>'[3]СВОД по МО'!$EE27</f>
        <v>0</v>
      </c>
      <c r="G25" s="76">
        <f>'[3]СВОД по МО'!$EI27</f>
        <v>0</v>
      </c>
      <c r="H25" s="193">
        <f>'[1]План 2023'!$D20</f>
        <v>0</v>
      </c>
      <c r="I25" s="13">
        <f>'[1]План 2023'!$E20</f>
        <v>0</v>
      </c>
      <c r="J25" s="14">
        <f t="shared" si="0"/>
        <v>0</v>
      </c>
      <c r="K25" s="58">
        <f t="shared" si="1"/>
        <v>0</v>
      </c>
      <c r="L25" s="5"/>
      <c r="M25" s="5"/>
      <c r="N25" s="5"/>
      <c r="O25" s="79"/>
      <c r="P25" s="5"/>
      <c r="Q25" s="15"/>
      <c r="R25" s="16"/>
    </row>
    <row r="26" spans="1:18" x14ac:dyDescent="0.25">
      <c r="A26" s="10">
        <v>13</v>
      </c>
      <c r="B26" s="38" t="str">
        <f>'[1]План 2023'!$B21</f>
        <v>410013</v>
      </c>
      <c r="C26" s="11" t="str">
        <f>'[1]План 2023'!$C21</f>
        <v>ГБУЗ ККРД</v>
      </c>
      <c r="D26" s="12">
        <f>'[2]План 2023'!$D21</f>
        <v>0</v>
      </c>
      <c r="E26" s="13">
        <f>'[2]План 2023'!$E21</f>
        <v>0</v>
      </c>
      <c r="F26" s="13">
        <f>'[3]СВОД по МО'!$EE28</f>
        <v>0</v>
      </c>
      <c r="G26" s="76">
        <f>'[3]СВОД по МО'!$EI28</f>
        <v>0</v>
      </c>
      <c r="H26" s="193">
        <f>'[1]План 2023'!$D21</f>
        <v>0</v>
      </c>
      <c r="I26" s="13">
        <f>'[1]План 2023'!$E21</f>
        <v>0</v>
      </c>
      <c r="J26" s="14">
        <f t="shared" si="0"/>
        <v>0</v>
      </c>
      <c r="K26" s="58">
        <f t="shared" si="1"/>
        <v>0</v>
      </c>
      <c r="L26" s="5"/>
      <c r="M26" s="5"/>
      <c r="N26" s="5"/>
      <c r="O26" s="79"/>
      <c r="P26" s="5"/>
      <c r="Q26" s="15"/>
      <c r="R26" s="16"/>
    </row>
    <row r="27" spans="1:18" x14ac:dyDescent="0.25">
      <c r="A27" s="10">
        <v>14</v>
      </c>
      <c r="B27" s="38" t="str">
        <f>'[1]План 2023'!$B22</f>
        <v>410014</v>
      </c>
      <c r="C27" s="11" t="str">
        <f>'[1]План 2023'!$C22</f>
        <v>ГБУЗ КК П-КГСП</v>
      </c>
      <c r="D27" s="12">
        <f>'[2]План 2023'!$D22</f>
        <v>0</v>
      </c>
      <c r="E27" s="13">
        <f>'[2]План 2023'!$E22</f>
        <v>0</v>
      </c>
      <c r="F27" s="13">
        <f>'[3]СВОД по МО'!$EE29</f>
        <v>0</v>
      </c>
      <c r="G27" s="76">
        <f>'[3]СВОД по МО'!$EI29</f>
        <v>0</v>
      </c>
      <c r="H27" s="193">
        <f>'[1]План 2023'!$D22</f>
        <v>0</v>
      </c>
      <c r="I27" s="13">
        <f>'[1]План 2023'!$E22</f>
        <v>0</v>
      </c>
      <c r="J27" s="14">
        <f t="shared" si="0"/>
        <v>0</v>
      </c>
      <c r="K27" s="58">
        <f t="shared" si="1"/>
        <v>0</v>
      </c>
      <c r="L27" s="5"/>
      <c r="M27" s="5"/>
      <c r="N27" s="5"/>
      <c r="O27" s="79"/>
      <c r="P27" s="5"/>
      <c r="Q27" s="15"/>
      <c r="R27" s="16"/>
    </row>
    <row r="28" spans="1:18" x14ac:dyDescent="0.25">
      <c r="A28" s="10">
        <v>15</v>
      </c>
      <c r="B28" s="38" t="str">
        <f>'[1]План 2023'!$B23</f>
        <v>410015</v>
      </c>
      <c r="C28" s="11" t="str">
        <f>'[1]План 2023'!$C23</f>
        <v>ГБУЗ КК ПК ГДП №1</v>
      </c>
      <c r="D28" s="12">
        <f>'[2]План 2023'!$D23</f>
        <v>0</v>
      </c>
      <c r="E28" s="13">
        <f>'[2]План 2023'!$E23</f>
        <v>0</v>
      </c>
      <c r="F28" s="13">
        <f>'[3]СВОД по МО'!$EE30</f>
        <v>0</v>
      </c>
      <c r="G28" s="76">
        <f>'[3]СВОД по МО'!$EI30</f>
        <v>0</v>
      </c>
      <c r="H28" s="193">
        <f>'[1]План 2023'!$D23</f>
        <v>0</v>
      </c>
      <c r="I28" s="13">
        <f>'[1]План 2023'!$E23</f>
        <v>0</v>
      </c>
      <c r="J28" s="14">
        <f t="shared" si="0"/>
        <v>0</v>
      </c>
      <c r="K28" s="58">
        <f t="shared" si="1"/>
        <v>0</v>
      </c>
      <c r="L28" s="5"/>
      <c r="M28" s="5"/>
      <c r="N28" s="5"/>
      <c r="O28" s="79"/>
      <c r="P28" s="5"/>
      <c r="Q28" s="15"/>
      <c r="R28" s="16"/>
    </row>
    <row r="29" spans="1:18" x14ac:dyDescent="0.25">
      <c r="A29" s="10">
        <v>16</v>
      </c>
      <c r="B29" s="38" t="str">
        <f>'[1]План 2023'!$B24</f>
        <v>410016</v>
      </c>
      <c r="C29" s="11" t="str">
        <f>'[1]План 2023'!$C24</f>
        <v>ГБУЗ КК ПК ГДП № 2</v>
      </c>
      <c r="D29" s="12">
        <f>'[2]План 2023'!$D24</f>
        <v>0</v>
      </c>
      <c r="E29" s="13">
        <f>'[2]План 2023'!$E24</f>
        <v>0</v>
      </c>
      <c r="F29" s="13">
        <f>'[3]СВОД по МО'!$EE31</f>
        <v>0</v>
      </c>
      <c r="G29" s="76">
        <f>'[3]СВОД по МО'!$EI31</f>
        <v>0</v>
      </c>
      <c r="H29" s="193">
        <f>'[1]План 2023'!$D24</f>
        <v>0</v>
      </c>
      <c r="I29" s="13">
        <f>'[1]План 2023'!$E24</f>
        <v>0</v>
      </c>
      <c r="J29" s="14">
        <f t="shared" si="0"/>
        <v>0</v>
      </c>
      <c r="K29" s="58">
        <f t="shared" si="1"/>
        <v>0</v>
      </c>
      <c r="L29" s="5"/>
      <c r="M29" s="5"/>
      <c r="N29" s="5"/>
      <c r="O29" s="79"/>
      <c r="P29" s="5"/>
      <c r="Q29" s="15"/>
      <c r="R29" s="16"/>
    </row>
    <row r="30" spans="1:18" x14ac:dyDescent="0.25">
      <c r="A30" s="10">
        <v>17</v>
      </c>
      <c r="B30" s="38" t="str">
        <f>'[1]План 2023'!$B25</f>
        <v>410017</v>
      </c>
      <c r="C30" s="11" t="str">
        <f>'[1]План 2023'!$C25</f>
        <v>ГБУЗ КК ПК ГДСП</v>
      </c>
      <c r="D30" s="12">
        <f>'[2]План 2023'!$D25</f>
        <v>0</v>
      </c>
      <c r="E30" s="13">
        <f>'[2]План 2023'!$E25</f>
        <v>0</v>
      </c>
      <c r="F30" s="13">
        <f>'[3]СВОД по МО'!$EE32</f>
        <v>0</v>
      </c>
      <c r="G30" s="76">
        <f>'[3]СВОД по МО'!$EI32</f>
        <v>0</v>
      </c>
      <c r="H30" s="193">
        <f>'[1]План 2023'!$D25</f>
        <v>0</v>
      </c>
      <c r="I30" s="13">
        <f>'[1]План 2023'!$E25</f>
        <v>0</v>
      </c>
      <c r="J30" s="14">
        <f t="shared" si="0"/>
        <v>0</v>
      </c>
      <c r="K30" s="58">
        <f t="shared" si="1"/>
        <v>0</v>
      </c>
      <c r="L30" s="5"/>
      <c r="M30" s="5"/>
      <c r="N30" s="5"/>
      <c r="O30" s="79"/>
      <c r="P30" s="5"/>
      <c r="Q30" s="15"/>
      <c r="R30" s="16"/>
    </row>
    <row r="31" spans="1:18" hidden="1" x14ac:dyDescent="0.25">
      <c r="A31" s="10">
        <v>18</v>
      </c>
      <c r="B31" s="38" t="str">
        <f>'[1]План 2023'!$B26</f>
        <v>410018</v>
      </c>
      <c r="C31" s="11" t="str">
        <f>'[1]План 2023'!$C26</f>
        <v>ГБУЗ КК ЕРБ</v>
      </c>
      <c r="D31" s="12">
        <f>'[2]План 2023'!$D26</f>
        <v>0</v>
      </c>
      <c r="E31" s="13">
        <f>'[2]План 2023'!$E26</f>
        <v>0</v>
      </c>
      <c r="F31" s="13">
        <f>'[3]СВОД по МО'!$EE33</f>
        <v>0</v>
      </c>
      <c r="G31" s="76">
        <f>'[3]СВОД по МО'!$EI33</f>
        <v>0</v>
      </c>
      <c r="H31" s="193">
        <f>'[1]План 2023'!$D26</f>
        <v>0</v>
      </c>
      <c r="I31" s="13">
        <f>'[1]План 2023'!$E26</f>
        <v>0</v>
      </c>
      <c r="J31" s="14"/>
      <c r="K31" s="58"/>
      <c r="L31" s="5"/>
      <c r="M31" s="5"/>
      <c r="N31" s="5"/>
      <c r="O31" s="79"/>
      <c r="P31" s="5"/>
      <c r="Q31" s="15"/>
      <c r="R31" s="16"/>
    </row>
    <row r="32" spans="1:18" x14ac:dyDescent="0.25">
      <c r="A32" s="10">
        <v>18</v>
      </c>
      <c r="B32" s="38" t="str">
        <f>'[1]План 2023'!$B27</f>
        <v>410019</v>
      </c>
      <c r="C32" s="11" t="str">
        <f>'[1]План 2023'!$C27</f>
        <v>ГБУЗ КК ЕРСП</v>
      </c>
      <c r="D32" s="12">
        <f>'[2]План 2023'!$D27</f>
        <v>0</v>
      </c>
      <c r="E32" s="13">
        <f>'[2]План 2023'!$E27</f>
        <v>0</v>
      </c>
      <c r="F32" s="13">
        <f>'[3]СВОД по МО'!$EE34</f>
        <v>0</v>
      </c>
      <c r="G32" s="76">
        <f>'[3]СВОД по МО'!$EI34</f>
        <v>0</v>
      </c>
      <c r="H32" s="193">
        <f>'[1]План 2023'!$D27</f>
        <v>0</v>
      </c>
      <c r="I32" s="13">
        <f>'[1]План 2023'!$E27</f>
        <v>0</v>
      </c>
      <c r="J32" s="14">
        <f t="shared" si="0"/>
        <v>0</v>
      </c>
      <c r="K32" s="58">
        <f t="shared" si="1"/>
        <v>0</v>
      </c>
      <c r="L32" s="5"/>
      <c r="M32" s="5"/>
      <c r="N32" s="5"/>
      <c r="O32" s="79"/>
      <c r="P32" s="5"/>
      <c r="Q32" s="15"/>
      <c r="R32" s="16"/>
    </row>
    <row r="33" spans="1:18" x14ac:dyDescent="0.25">
      <c r="A33" s="10">
        <v>19</v>
      </c>
      <c r="B33" s="38" t="str">
        <f>'[1]План 2023'!$B28</f>
        <v>410028</v>
      </c>
      <c r="C33" s="11" t="str">
        <f>'[1]План 2023'!$C28</f>
        <v>ГБУЗ КК "МИЛЬКОВСКАЯ РАЙОННАЯ БОЛЬНИЦА"</v>
      </c>
      <c r="D33" s="12">
        <f>'[2]План 2023'!$D28</f>
        <v>1502</v>
      </c>
      <c r="E33" s="13">
        <f>'[2]План 2023'!$E28</f>
        <v>38679.65</v>
      </c>
      <c r="F33" s="13">
        <f>'[3]СВОД по МО'!$EE35</f>
        <v>1227</v>
      </c>
      <c r="G33" s="76">
        <f>'[3]СВОД по МО'!$EI35</f>
        <v>31174.584080000008</v>
      </c>
      <c r="H33" s="193">
        <f>'[1]План 2023'!$D28</f>
        <v>1502</v>
      </c>
      <c r="I33" s="13">
        <f>'[1]План 2023'!$E28</f>
        <v>38679.65</v>
      </c>
      <c r="J33" s="14">
        <f t="shared" si="0"/>
        <v>0</v>
      </c>
      <c r="K33" s="58">
        <f t="shared" si="1"/>
        <v>0</v>
      </c>
      <c r="L33" s="5"/>
      <c r="M33" s="5"/>
      <c r="N33" s="5"/>
      <c r="O33" s="79"/>
      <c r="P33" s="5"/>
      <c r="Q33" s="15"/>
      <c r="R33" s="16"/>
    </row>
    <row r="34" spans="1:18" x14ac:dyDescent="0.25">
      <c r="A34" s="10">
        <v>20</v>
      </c>
      <c r="B34" s="38" t="str">
        <f>'[1]План 2023'!$B29</f>
        <v>410029</v>
      </c>
      <c r="C34" s="11" t="str">
        <f>'[1]План 2023'!$C29</f>
        <v>ГБУЗ КК "УСТЬ-БОЛЬШЕРЕЦКАЯ РБ"</v>
      </c>
      <c r="D34" s="12">
        <f>'[2]План 2023'!$D29</f>
        <v>1915</v>
      </c>
      <c r="E34" s="13">
        <f>'[2]План 2023'!$E29</f>
        <v>21054.49</v>
      </c>
      <c r="F34" s="13">
        <f>'[3]СВОД по МО'!$EE36</f>
        <v>1772</v>
      </c>
      <c r="G34" s="76">
        <f>'[3]СВОД по МО'!$EI36</f>
        <v>16969.235540000001</v>
      </c>
      <c r="H34" s="193">
        <f>'[1]План 2023'!$D29</f>
        <v>1915</v>
      </c>
      <c r="I34" s="13">
        <f>'[1]План 2023'!$E29</f>
        <v>21054.49</v>
      </c>
      <c r="J34" s="14">
        <f t="shared" si="0"/>
        <v>0</v>
      </c>
      <c r="K34" s="58">
        <f t="shared" si="1"/>
        <v>0</v>
      </c>
      <c r="L34" s="5"/>
      <c r="M34" s="5"/>
      <c r="N34" s="5"/>
      <c r="O34" s="79"/>
      <c r="P34" s="5"/>
      <c r="Q34" s="15"/>
      <c r="R34" s="16"/>
    </row>
    <row r="35" spans="1:18" x14ac:dyDescent="0.25">
      <c r="A35" s="10">
        <v>21</v>
      </c>
      <c r="B35" s="38" t="str">
        <f>'[1]План 2023'!$B30</f>
        <v>410030</v>
      </c>
      <c r="C35" s="11" t="str">
        <f>'[1]План 2023'!$C30</f>
        <v>ГБУЗ "УСТЬ-КАМЧАТСКАЯ РБ"</v>
      </c>
      <c r="D35" s="12">
        <f>'[2]План 2023'!$D30</f>
        <v>365</v>
      </c>
      <c r="E35" s="13">
        <f>'[2]План 2023'!$E30</f>
        <v>16294</v>
      </c>
      <c r="F35" s="13">
        <f>'[3]СВОД по МО'!$EE37</f>
        <v>161</v>
      </c>
      <c r="G35" s="76">
        <f>'[3]СВОД по МО'!$EI37</f>
        <v>13132.77738</v>
      </c>
      <c r="H35" s="196">
        <f>'[1]План 2023'!$D30</f>
        <v>365</v>
      </c>
      <c r="I35" s="13">
        <f>'[1]План 2023'!$E30</f>
        <v>16294</v>
      </c>
      <c r="J35" s="14">
        <f t="shared" si="0"/>
        <v>0</v>
      </c>
      <c r="K35" s="58">
        <f t="shared" si="1"/>
        <v>0</v>
      </c>
      <c r="L35" s="5"/>
      <c r="M35" s="5"/>
      <c r="N35" s="5"/>
      <c r="O35" s="79"/>
      <c r="P35" s="5"/>
      <c r="Q35" s="15"/>
      <c r="R35" s="16"/>
    </row>
    <row r="36" spans="1:18" x14ac:dyDescent="0.25">
      <c r="A36" s="10">
        <v>22</v>
      </c>
      <c r="B36" s="38" t="str">
        <f>'[1]План 2023'!$B31</f>
        <v>410031</v>
      </c>
      <c r="C36" s="11" t="str">
        <f>'[1]План 2023'!$C31</f>
        <v>ГБУЗ КК "КЛЮЧЕВСКАЯ РАЙОННАЯ БОЛЬНИЦА"</v>
      </c>
      <c r="D36" s="12">
        <f>'[2]План 2023'!$D31</f>
        <v>1147</v>
      </c>
      <c r="E36" s="13">
        <f>'[2]План 2023'!$E31</f>
        <v>19727.48</v>
      </c>
      <c r="F36" s="13">
        <f>'[3]СВОД по МО'!$EE38</f>
        <v>764</v>
      </c>
      <c r="G36" s="76">
        <f>'[3]СВОД по МО'!$EI38</f>
        <v>15899.58157</v>
      </c>
      <c r="H36" s="196">
        <f>'[1]План 2023'!$D31</f>
        <v>1147</v>
      </c>
      <c r="I36" s="13">
        <f>'[1]План 2023'!$E31</f>
        <v>19727.48</v>
      </c>
      <c r="J36" s="14">
        <f t="shared" si="0"/>
        <v>0</v>
      </c>
      <c r="K36" s="58">
        <f t="shared" si="1"/>
        <v>0</v>
      </c>
      <c r="L36" s="5"/>
      <c r="M36" s="5"/>
      <c r="N36" s="5"/>
      <c r="O36" s="79"/>
      <c r="P36" s="5"/>
      <c r="Q36" s="15"/>
      <c r="R36" s="16"/>
    </row>
    <row r="37" spans="1:18" x14ac:dyDescent="0.25">
      <c r="A37" s="10">
        <v>23</v>
      </c>
      <c r="B37" s="38" t="str">
        <f>'[1]План 2023'!$B32</f>
        <v>410032</v>
      </c>
      <c r="C37" s="11" t="str">
        <f>'[1]План 2023'!$C32</f>
        <v>ГБУЗ КК СРБ</v>
      </c>
      <c r="D37" s="12">
        <f>'[2]План 2023'!$D32</f>
        <v>550</v>
      </c>
      <c r="E37" s="13">
        <f>'[2]План 2023'!$E32</f>
        <v>10330.49</v>
      </c>
      <c r="F37" s="13">
        <f>'[3]СВОД по МО'!$EE39</f>
        <v>357</v>
      </c>
      <c r="G37" s="76">
        <f>'[3]СВОД по МО'!$EI39</f>
        <v>8326.1361900000011</v>
      </c>
      <c r="H37" s="196">
        <f>'[1]План 2023'!$D32</f>
        <v>550</v>
      </c>
      <c r="I37" s="13">
        <f>'[1]План 2023'!$E32</f>
        <v>10330.49</v>
      </c>
      <c r="J37" s="14">
        <f t="shared" si="0"/>
        <v>0</v>
      </c>
      <c r="K37" s="58">
        <f t="shared" si="1"/>
        <v>0</v>
      </c>
      <c r="L37" s="5"/>
      <c r="M37" s="5"/>
      <c r="N37" s="5"/>
      <c r="O37" s="79"/>
      <c r="P37" s="5"/>
      <c r="Q37" s="15"/>
      <c r="R37" s="16"/>
    </row>
    <row r="38" spans="1:18" x14ac:dyDescent="0.25">
      <c r="A38" s="10">
        <v>24</v>
      </c>
      <c r="B38" s="38" t="str">
        <f>'[1]План 2023'!$B33</f>
        <v>410033</v>
      </c>
      <c r="C38" s="11" t="str">
        <f>'[1]План 2023'!$C33</f>
        <v>ГБУЗ КК БЫСТРИНСКАЯ РБ</v>
      </c>
      <c r="D38" s="12">
        <f>'[2]План 2023'!$D33</f>
        <v>626</v>
      </c>
      <c r="E38" s="13">
        <f>'[2]План 2023'!$E33</f>
        <v>11787.18</v>
      </c>
      <c r="F38" s="13">
        <f>'[3]СВОД по МО'!$EE40</f>
        <v>390</v>
      </c>
      <c r="G38" s="76">
        <f>'[3]СВОД по МО'!$EI40</f>
        <v>9500.4171500000011</v>
      </c>
      <c r="H38" s="196">
        <f>'[1]План 2023'!$D33</f>
        <v>626</v>
      </c>
      <c r="I38" s="13">
        <f>'[1]План 2023'!$E33</f>
        <v>11787.18</v>
      </c>
      <c r="J38" s="14">
        <f t="shared" si="0"/>
        <v>0</v>
      </c>
      <c r="K38" s="58">
        <f t="shared" si="1"/>
        <v>0</v>
      </c>
      <c r="L38" s="5"/>
      <c r="M38" s="5"/>
      <c r="N38" s="5"/>
      <c r="O38" s="79"/>
      <c r="P38" s="5"/>
      <c r="Q38" s="15"/>
      <c r="R38" s="16"/>
    </row>
    <row r="39" spans="1:18" x14ac:dyDescent="0.25">
      <c r="A39" s="10">
        <v>25</v>
      </c>
      <c r="B39" s="38" t="str">
        <f>'[1]План 2023'!$B34</f>
        <v>410035</v>
      </c>
      <c r="C39" s="11" t="str">
        <f>'[1]План 2023'!$C34</f>
        <v>ГБУЗ КК ВГБ</v>
      </c>
      <c r="D39" s="12">
        <f>'[2]План 2023'!$D34</f>
        <v>5321</v>
      </c>
      <c r="E39" s="13">
        <f>'[2]План 2023'!$E34</f>
        <v>102778.45</v>
      </c>
      <c r="F39" s="13">
        <f>'[3]СВОД по МО'!$EE41</f>
        <v>2878</v>
      </c>
      <c r="G39" s="76">
        <f>'[3]СВОД по МО'!$EI41</f>
        <v>82834.223379999981</v>
      </c>
      <c r="H39" s="196">
        <f>'[1]План 2023'!$D34</f>
        <v>5011</v>
      </c>
      <c r="I39" s="13">
        <f>'[1]План 2023'!$E34</f>
        <v>102778.45</v>
      </c>
      <c r="J39" s="14">
        <f t="shared" si="0"/>
        <v>-310</v>
      </c>
      <c r="K39" s="58">
        <f t="shared" si="1"/>
        <v>0</v>
      </c>
      <c r="L39" s="5"/>
      <c r="M39" s="5"/>
      <c r="N39" s="5">
        <v>-310</v>
      </c>
      <c r="O39" s="79"/>
      <c r="P39" s="5"/>
      <c r="Q39" s="15"/>
      <c r="R39" s="16"/>
    </row>
    <row r="40" spans="1:18" x14ac:dyDescent="0.25">
      <c r="A40" s="10">
        <v>26</v>
      </c>
      <c r="B40" s="38" t="str">
        <f>'[1]План 2023'!$B35</f>
        <v>410036</v>
      </c>
      <c r="C40" s="11" t="str">
        <f>'[1]План 2023'!$C35</f>
        <v>ГБУЗ КК НРБ</v>
      </c>
      <c r="D40" s="12">
        <f>'[2]План 2023'!$D35</f>
        <v>0</v>
      </c>
      <c r="E40" s="13">
        <f>'[2]План 2023'!$E35</f>
        <v>0</v>
      </c>
      <c r="F40" s="13">
        <f>'[3]СВОД по МО'!$EE42</f>
        <v>0</v>
      </c>
      <c r="G40" s="76">
        <f>'[3]СВОД по МО'!$EI42</f>
        <v>0</v>
      </c>
      <c r="H40" s="196">
        <f>'[1]План 2023'!$D35</f>
        <v>0</v>
      </c>
      <c r="I40" s="13">
        <f>'[1]План 2023'!$E35</f>
        <v>0</v>
      </c>
      <c r="J40" s="14">
        <f t="shared" si="0"/>
        <v>0</v>
      </c>
      <c r="K40" s="58">
        <f t="shared" si="1"/>
        <v>0</v>
      </c>
      <c r="L40" s="5"/>
      <c r="M40" s="5"/>
      <c r="N40" s="5"/>
      <c r="O40" s="79"/>
      <c r="P40" s="5"/>
      <c r="Q40" s="15"/>
      <c r="R40" s="16"/>
    </row>
    <row r="41" spans="1:18" x14ac:dyDescent="0.25">
      <c r="A41" s="10">
        <v>27</v>
      </c>
      <c r="B41" s="38" t="str">
        <f>'[1]План 2023'!$B36</f>
        <v>410037</v>
      </c>
      <c r="C41" s="11" t="str">
        <f>'[1]План 2023'!$C36</f>
        <v>ГБУЗ КК "ТИГИЛЬСКАЯ РБ"</v>
      </c>
      <c r="D41" s="12">
        <f>'[2]План 2023'!$D36</f>
        <v>1341</v>
      </c>
      <c r="E41" s="13">
        <f>'[2]План 2023'!$E36</f>
        <v>18745.07</v>
      </c>
      <c r="F41" s="13">
        <f>'[3]СВОД по МО'!$EE43</f>
        <v>1033</v>
      </c>
      <c r="G41" s="76">
        <f>'[3]СВОД по МО'!$EI43</f>
        <v>15108.430260000001</v>
      </c>
      <c r="H41" s="196">
        <f>'[1]План 2023'!$D36</f>
        <v>1341</v>
      </c>
      <c r="I41" s="13">
        <f>'[1]План 2023'!$E36</f>
        <v>18745.07</v>
      </c>
      <c r="J41" s="14">
        <f t="shared" si="0"/>
        <v>0</v>
      </c>
      <c r="K41" s="58">
        <f t="shared" si="1"/>
        <v>0</v>
      </c>
      <c r="L41" s="5"/>
      <c r="M41" s="5"/>
      <c r="N41" s="5"/>
      <c r="O41" s="79"/>
      <c r="P41" s="5"/>
      <c r="Q41" s="15"/>
      <c r="R41" s="16"/>
    </row>
    <row r="42" spans="1:18" x14ac:dyDescent="0.25">
      <c r="A42" s="10">
        <v>28</v>
      </c>
      <c r="B42" s="38" t="str">
        <f>'[1]План 2023'!$B37</f>
        <v>410038</v>
      </c>
      <c r="C42" s="11" t="str">
        <f>'[1]План 2023'!$C37</f>
        <v>ГБУЗ КК КРБ</v>
      </c>
      <c r="D42" s="12">
        <f>'[2]План 2023'!$D37</f>
        <v>695</v>
      </c>
      <c r="E42" s="13">
        <f>'[2]План 2023'!$E37</f>
        <v>16852.38</v>
      </c>
      <c r="F42" s="13">
        <f>'[3]СВОД по МО'!$EE44</f>
        <v>489</v>
      </c>
      <c r="G42" s="76">
        <f>'[3]СВОД по МО'!$EI44</f>
        <v>13582.846469999999</v>
      </c>
      <c r="H42" s="196">
        <f>'[1]План 2023'!$D37</f>
        <v>695</v>
      </c>
      <c r="I42" s="13">
        <f>'[1]План 2023'!$E37</f>
        <v>16852.38</v>
      </c>
      <c r="J42" s="14">
        <f t="shared" si="0"/>
        <v>0</v>
      </c>
      <c r="K42" s="58">
        <f t="shared" si="1"/>
        <v>0</v>
      </c>
      <c r="L42" s="5"/>
      <c r="M42" s="5"/>
      <c r="N42" s="5"/>
      <c r="O42" s="79"/>
      <c r="P42" s="5"/>
      <c r="Q42" s="15"/>
      <c r="R42" s="16"/>
    </row>
    <row r="43" spans="1:18" x14ac:dyDescent="0.25">
      <c r="A43" s="10">
        <v>29</v>
      </c>
      <c r="B43" s="38" t="str">
        <f>'[1]План 2023'!$B38</f>
        <v>410039</v>
      </c>
      <c r="C43" s="11" t="str">
        <f>'[1]План 2023'!$C38</f>
        <v>ГБУЗ КК "ОЛЮТОРСКАЯ РАЙОННАЯ БОЛЬНИЦА"</v>
      </c>
      <c r="D43" s="12">
        <f>'[2]План 2023'!$D38</f>
        <v>983</v>
      </c>
      <c r="E43" s="13">
        <f>'[2]План 2023'!$E38</f>
        <v>18100.189999999999</v>
      </c>
      <c r="F43" s="13">
        <f>'[3]СВОД по МО'!$EE45</f>
        <v>369</v>
      </c>
      <c r="G43" s="76">
        <f>'[3]СВОД по МО'!$EI45</f>
        <v>14588.446390000001</v>
      </c>
      <c r="H43" s="196">
        <f>'[1]План 2023'!$D38</f>
        <v>983</v>
      </c>
      <c r="I43" s="13">
        <f>'[1]План 2023'!$E38</f>
        <v>18100.189999999999</v>
      </c>
      <c r="J43" s="14">
        <f t="shared" si="0"/>
        <v>0</v>
      </c>
      <c r="K43" s="58">
        <f t="shared" si="1"/>
        <v>0</v>
      </c>
      <c r="L43" s="5"/>
      <c r="M43" s="5"/>
      <c r="N43" s="5"/>
      <c r="O43" s="79"/>
      <c r="P43" s="5"/>
      <c r="Q43" s="15"/>
      <c r="R43" s="16"/>
    </row>
    <row r="44" spans="1:18" x14ac:dyDescent="0.25">
      <c r="A44" s="10">
        <v>30</v>
      </c>
      <c r="B44" s="38" t="str">
        <f>'[1]План 2023'!$B39</f>
        <v>410040</v>
      </c>
      <c r="C44" s="11" t="str">
        <f>'[1]План 2023'!$C39</f>
        <v>ГБУЗ КК "ПЕНЖИНСКАЯ РБ"</v>
      </c>
      <c r="D44" s="12">
        <f>'[2]План 2023'!$D39</f>
        <v>356</v>
      </c>
      <c r="E44" s="13">
        <f>'[2]План 2023'!$E39</f>
        <v>8742.5499999999993</v>
      </c>
      <c r="F44" s="13">
        <f>'[3]СВОД по МО'!$EE46</f>
        <v>313</v>
      </c>
      <c r="G44" s="76">
        <f>'[3]СВОД по МО'!$EI46</f>
        <v>7046.2314400000005</v>
      </c>
      <c r="H44" s="196">
        <f>'[1]План 2023'!$D39</f>
        <v>356</v>
      </c>
      <c r="I44" s="13">
        <f>'[1]План 2023'!$E39</f>
        <v>8742.5499999999993</v>
      </c>
      <c r="J44" s="14">
        <f t="shared" si="0"/>
        <v>0</v>
      </c>
      <c r="K44" s="58">
        <f t="shared" si="1"/>
        <v>0</v>
      </c>
      <c r="L44" s="5"/>
      <c r="M44" s="5"/>
      <c r="N44" s="5"/>
      <c r="O44" s="79"/>
      <c r="P44" s="5"/>
      <c r="Q44" s="15"/>
      <c r="R44" s="16"/>
    </row>
    <row r="45" spans="1:18" x14ac:dyDescent="0.25">
      <c r="A45" s="10">
        <v>31</v>
      </c>
      <c r="B45" s="38" t="str">
        <f>'[1]План 2023'!$B40</f>
        <v>410041</v>
      </c>
      <c r="C45" s="11" t="str">
        <f>'[1]План 2023'!$C40</f>
        <v>ФИЛИАЛ №2 ФГКУ "1477 ВМКГ" МИНОБОРОНЫ РОССИИ</v>
      </c>
      <c r="D45" s="12">
        <f>'[2]План 2023'!$D40</f>
        <v>0</v>
      </c>
      <c r="E45" s="13">
        <f>'[2]План 2023'!$E40</f>
        <v>0</v>
      </c>
      <c r="F45" s="13">
        <f>'[3]СВОД по МО'!$EE47</f>
        <v>0</v>
      </c>
      <c r="G45" s="76">
        <f>'[3]СВОД по МО'!$EI47</f>
        <v>0</v>
      </c>
      <c r="H45" s="196">
        <f>'[1]План 2023'!$D40</f>
        <v>0</v>
      </c>
      <c r="I45" s="13">
        <f>'[1]План 2023'!$E40</f>
        <v>0</v>
      </c>
      <c r="J45" s="14">
        <f t="shared" si="0"/>
        <v>0</v>
      </c>
      <c r="K45" s="58">
        <f t="shared" si="1"/>
        <v>0</v>
      </c>
      <c r="L45" s="5"/>
      <c r="M45" s="5"/>
      <c r="N45" s="5"/>
      <c r="O45" s="79"/>
      <c r="P45" s="5"/>
      <c r="Q45" s="15"/>
      <c r="R45" s="16"/>
    </row>
    <row r="46" spans="1:18" x14ac:dyDescent="0.25">
      <c r="A46" s="10">
        <v>32</v>
      </c>
      <c r="B46" s="38" t="str">
        <f>'[1]План 2023'!$B41</f>
        <v>410042</v>
      </c>
      <c r="C46" s="11" t="str">
        <f>'[1]План 2023'!$C41</f>
        <v>Камчатская больница ФГБУЗ ДВОМЦ ФМБА России</v>
      </c>
      <c r="D46" s="12">
        <f>'[2]План 2023'!$D41</f>
        <v>0</v>
      </c>
      <c r="E46" s="13">
        <f>'[2]План 2023'!$E41</f>
        <v>0</v>
      </c>
      <c r="F46" s="13">
        <f>'[3]СВОД по МО'!$EE48</f>
        <v>0</v>
      </c>
      <c r="G46" s="195">
        <f>'[3]СВОД по МО'!$EI48</f>
        <v>0</v>
      </c>
      <c r="H46" s="196">
        <f>'[1]План 2023'!$D41</f>
        <v>0</v>
      </c>
      <c r="I46" s="13">
        <f>'[1]План 2023'!$E41</f>
        <v>0</v>
      </c>
      <c r="J46" s="14">
        <f t="shared" ref="J46:J71" si="2">H46-D46</f>
        <v>0</v>
      </c>
      <c r="K46" s="58">
        <f t="shared" ref="K46:K70" si="3">I46-E46</f>
        <v>0</v>
      </c>
      <c r="L46" s="5"/>
      <c r="M46" s="5"/>
      <c r="N46" s="5"/>
      <c r="O46" s="79"/>
      <c r="P46" s="5"/>
      <c r="Q46" s="15"/>
      <c r="R46" s="16"/>
    </row>
    <row r="47" spans="1:18" x14ac:dyDescent="0.25">
      <c r="A47" s="10">
        <v>33</v>
      </c>
      <c r="B47" s="38" t="str">
        <f>'[1]План 2023'!$B42</f>
        <v>410043</v>
      </c>
      <c r="C47" s="11" t="str">
        <f>'[1]План 2023'!$C42</f>
        <v>ФКУЗ "МСЧ МВД РОССИИ ПО КАМЧАТСКОМУ КРАЮ"</v>
      </c>
      <c r="D47" s="12">
        <f>'[2]План 2023'!$D42</f>
        <v>0</v>
      </c>
      <c r="E47" s="13">
        <f>'[2]План 2023'!$E42</f>
        <v>0</v>
      </c>
      <c r="F47" s="13">
        <f>'[3]СВОД по МО'!$EE49</f>
        <v>0</v>
      </c>
      <c r="G47" s="195">
        <f>'[3]СВОД по МО'!$EI49</f>
        <v>0</v>
      </c>
      <c r="H47" s="196">
        <f>'[1]План 2023'!$D42</f>
        <v>0</v>
      </c>
      <c r="I47" s="13">
        <f>'[1]План 2023'!$E42</f>
        <v>0</v>
      </c>
      <c r="J47" s="14">
        <f t="shared" si="2"/>
        <v>0</v>
      </c>
      <c r="K47" s="58">
        <f t="shared" si="3"/>
        <v>0</v>
      </c>
      <c r="L47" s="5"/>
      <c r="M47" s="5"/>
      <c r="N47" s="5"/>
      <c r="O47" s="79"/>
      <c r="P47" s="5"/>
      <c r="Q47" s="15"/>
      <c r="R47" s="16"/>
    </row>
    <row r="48" spans="1:18" x14ac:dyDescent="0.25">
      <c r="A48" s="10">
        <v>34</v>
      </c>
      <c r="B48" s="38" t="str">
        <f>'[1]План 2023'!$B43</f>
        <v>410046</v>
      </c>
      <c r="C48" s="11" t="str">
        <f>'[1]План 2023'!$C43</f>
        <v>ГБУЗ ККДИБ</v>
      </c>
      <c r="D48" s="12">
        <f>'[2]План 2023'!$D43</f>
        <v>0</v>
      </c>
      <c r="E48" s="13">
        <f>'[2]План 2023'!$E43</f>
        <v>0</v>
      </c>
      <c r="F48" s="13">
        <f>'[3]СВОД по МО'!$EE50</f>
        <v>0</v>
      </c>
      <c r="G48" s="195">
        <f>'[3]СВОД по МО'!$EI50</f>
        <v>0</v>
      </c>
      <c r="H48" s="196">
        <f>'[1]План 2023'!$D43</f>
        <v>0</v>
      </c>
      <c r="I48" s="13">
        <f>'[1]План 2023'!$E43</f>
        <v>0</v>
      </c>
      <c r="J48" s="14">
        <f t="shared" si="2"/>
        <v>0</v>
      </c>
      <c r="K48" s="58">
        <f t="shared" si="3"/>
        <v>0</v>
      </c>
      <c r="L48" s="5"/>
      <c r="M48" s="5"/>
      <c r="N48" s="5"/>
      <c r="O48" s="79"/>
      <c r="P48" s="5"/>
      <c r="Q48" s="15"/>
      <c r="R48" s="16"/>
    </row>
    <row r="49" spans="1:18" x14ac:dyDescent="0.25">
      <c r="A49" s="10">
        <v>35</v>
      </c>
      <c r="B49" s="38" t="str">
        <f>'[1]План 2023'!$B44</f>
        <v>410047</v>
      </c>
      <c r="C49" s="11" t="str">
        <f>'[1]План 2023'!$C44</f>
        <v>ГБУЗ КК "ОЗЕРНОВСКАЯ РАЙОННАЯ БОЛЬНИЦА"</v>
      </c>
      <c r="D49" s="12">
        <f>'[2]План 2023'!$D44</f>
        <v>1440</v>
      </c>
      <c r="E49" s="13">
        <f>'[2]План 2023'!$E44</f>
        <v>13082.04</v>
      </c>
      <c r="F49" s="13">
        <f>'[3]СВОД по МО'!$EE51</f>
        <v>1459</v>
      </c>
      <c r="G49" s="195">
        <f>'[3]СВОД по МО'!$EI51</f>
        <v>10543.521309999998</v>
      </c>
      <c r="H49" s="196">
        <f>'[1]План 2023'!$D44</f>
        <v>1750</v>
      </c>
      <c r="I49" s="13">
        <f>'[1]План 2023'!$E44</f>
        <v>13082.04</v>
      </c>
      <c r="J49" s="14">
        <f t="shared" si="2"/>
        <v>310</v>
      </c>
      <c r="K49" s="58">
        <f t="shared" si="3"/>
        <v>0</v>
      </c>
      <c r="L49" s="5"/>
      <c r="M49" s="5"/>
      <c r="N49" s="5">
        <v>310</v>
      </c>
      <c r="O49" s="79"/>
      <c r="P49" s="5"/>
      <c r="Q49" s="15"/>
      <c r="R49" s="16"/>
    </row>
    <row r="50" spans="1:18" x14ac:dyDescent="0.25">
      <c r="A50" s="10">
        <v>36</v>
      </c>
      <c r="B50" s="38" t="str">
        <f>'[1]План 2023'!$B45</f>
        <v>410051</v>
      </c>
      <c r="C50" s="11" t="str">
        <f>'[1]План 2023'!$C45</f>
        <v>ГБУЗ КК ЕССМП</v>
      </c>
      <c r="D50" s="12">
        <f>'[2]План 2023'!$D45</f>
        <v>15431</v>
      </c>
      <c r="E50" s="13">
        <f>'[2]План 2023'!$E45</f>
        <v>185693.12</v>
      </c>
      <c r="F50" s="13">
        <f>'[3]СВОД по МО'!$EE52</f>
        <v>10803</v>
      </c>
      <c r="G50" s="195">
        <f>'[3]СВОД по МО'!$EI52</f>
        <v>154665.76472000001</v>
      </c>
      <c r="H50" s="196">
        <f>'[1]План 2023'!$D45</f>
        <v>15431</v>
      </c>
      <c r="I50" s="13">
        <f>'[1]План 2023'!$E45</f>
        <v>185693.12</v>
      </c>
      <c r="J50" s="14">
        <f t="shared" si="2"/>
        <v>0</v>
      </c>
      <c r="K50" s="58">
        <f t="shared" si="3"/>
        <v>0</v>
      </c>
      <c r="L50" s="5"/>
      <c r="M50" s="5"/>
      <c r="N50" s="5"/>
      <c r="O50" s="79"/>
      <c r="P50" s="5"/>
      <c r="Q50" s="15"/>
      <c r="R50" s="16"/>
    </row>
    <row r="51" spans="1:18" x14ac:dyDescent="0.25">
      <c r="A51" s="10">
        <v>37</v>
      </c>
      <c r="B51" s="38" t="str">
        <f>'[1]План 2023'!$B46</f>
        <v>410052</v>
      </c>
      <c r="C51" s="11" t="str">
        <f>'[1]План 2023'!$C46</f>
        <v>ГБУЗКК "ПКГССМП"</v>
      </c>
      <c r="D51" s="12">
        <f>'[2]План 2023'!$D46</f>
        <v>52500</v>
      </c>
      <c r="E51" s="13">
        <f>'[2]План 2023'!$E46</f>
        <v>545923.75</v>
      </c>
      <c r="F51" s="13">
        <f>'[3]СВОД по МО'!$EE53</f>
        <v>33673</v>
      </c>
      <c r="G51" s="195">
        <f>'[3]СВОД по МО'!$EI53</f>
        <v>453898.80782999995</v>
      </c>
      <c r="H51" s="196">
        <f>'[1]План 2023'!$D46</f>
        <v>52500</v>
      </c>
      <c r="I51" s="13">
        <f>'[1]План 2023'!$E46</f>
        <v>545923.75</v>
      </c>
      <c r="J51" s="14">
        <f t="shared" si="2"/>
        <v>0</v>
      </c>
      <c r="K51" s="58">
        <f t="shared" si="3"/>
        <v>0</v>
      </c>
      <c r="L51" s="5"/>
      <c r="M51" s="5"/>
      <c r="N51" s="5"/>
      <c r="O51" s="79"/>
      <c r="P51" s="5"/>
      <c r="Q51" s="15"/>
      <c r="R51" s="16"/>
    </row>
    <row r="52" spans="1:18" x14ac:dyDescent="0.25">
      <c r="A52" s="10">
        <v>38</v>
      </c>
      <c r="B52" s="38" t="str">
        <f>'[1]План 2023'!$B47</f>
        <v>410056</v>
      </c>
      <c r="C52" s="11" t="str">
        <f>'[1]План 2023'!$C47</f>
        <v>ООО "КАМЧАТСКАЯ НЕВРОЛОГИЧЕСКАЯ КЛИНИКА"</v>
      </c>
      <c r="D52" s="12">
        <f>'[2]План 2023'!$D47</f>
        <v>0</v>
      </c>
      <c r="E52" s="13">
        <f>'[2]План 2023'!$E47</f>
        <v>0</v>
      </c>
      <c r="F52" s="13">
        <f>'[3]СВОД по МО'!$EE54</f>
        <v>0</v>
      </c>
      <c r="G52" s="195">
        <f>'[3]СВОД по МО'!$EI54</f>
        <v>0</v>
      </c>
      <c r="H52" s="196">
        <f>'[1]План 2023'!$D47</f>
        <v>0</v>
      </c>
      <c r="I52" s="13">
        <f>'[1]План 2023'!$E47</f>
        <v>0</v>
      </c>
      <c r="J52" s="14">
        <f t="shared" si="2"/>
        <v>0</v>
      </c>
      <c r="K52" s="58">
        <f t="shared" si="3"/>
        <v>0</v>
      </c>
      <c r="L52" s="5"/>
      <c r="M52" s="5"/>
      <c r="N52" s="5"/>
      <c r="O52" s="79"/>
      <c r="P52" s="5"/>
      <c r="Q52" s="15"/>
      <c r="R52" s="16"/>
    </row>
    <row r="53" spans="1:18" x14ac:dyDescent="0.25">
      <c r="A53" s="10">
        <v>39</v>
      </c>
      <c r="B53" s="38">
        <f>'[1]План 2023'!$B48</f>
        <v>410107</v>
      </c>
      <c r="C53" s="11" t="str">
        <f>'[1]План 2023'!$C48</f>
        <v>ООО "БМК"</v>
      </c>
      <c r="D53" s="12"/>
      <c r="E53" s="13"/>
      <c r="F53" s="13">
        <f>'[3]СВОД по МО'!$EE$73</f>
        <v>0</v>
      </c>
      <c r="G53" s="195">
        <f>'[3]СВОД по МО'!$EI$73</f>
        <v>0</v>
      </c>
      <c r="H53" s="196">
        <f>'[1]План 2023'!$D48</f>
        <v>0</v>
      </c>
      <c r="I53" s="13">
        <f>'[1]План 2023'!$E48</f>
        <v>0</v>
      </c>
      <c r="J53" s="14">
        <f t="shared" si="2"/>
        <v>0</v>
      </c>
      <c r="K53" s="58">
        <f t="shared" si="3"/>
        <v>0</v>
      </c>
      <c r="L53" s="5"/>
      <c r="M53" s="5"/>
      <c r="N53" s="5"/>
      <c r="O53" s="79"/>
      <c r="P53" s="5"/>
      <c r="Q53" s="15"/>
      <c r="R53" s="16"/>
    </row>
    <row r="54" spans="1:18" x14ac:dyDescent="0.25">
      <c r="A54" s="10">
        <v>40</v>
      </c>
      <c r="B54" s="38" t="str">
        <f>'[1]План 2023'!$B49</f>
        <v>410058</v>
      </c>
      <c r="C54" s="11" t="str">
        <f>'[1]План 2023'!$C49</f>
        <v>ООО РЦ "ОРМЕДИУМ"</v>
      </c>
      <c r="D54" s="12"/>
      <c r="E54" s="13"/>
      <c r="F54" s="13">
        <f>'[3]СВОД по МО'!$EE$55</f>
        <v>0</v>
      </c>
      <c r="G54" s="195">
        <f>'[3]СВОД по МО'!$EI$55</f>
        <v>0</v>
      </c>
      <c r="H54" s="196">
        <f>'[1]План 2023'!$D49</f>
        <v>0</v>
      </c>
      <c r="I54" s="13">
        <f>'[1]План 2023'!$E49</f>
        <v>0</v>
      </c>
      <c r="J54" s="14">
        <f t="shared" si="2"/>
        <v>0</v>
      </c>
      <c r="K54" s="58">
        <f t="shared" si="3"/>
        <v>0</v>
      </c>
      <c r="L54" s="5"/>
      <c r="M54" s="5"/>
      <c r="N54" s="5"/>
      <c r="O54" s="79"/>
      <c r="P54" s="5"/>
      <c r="Q54" s="15"/>
      <c r="R54" s="16"/>
    </row>
    <row r="55" spans="1:18" x14ac:dyDescent="0.25">
      <c r="A55" s="10">
        <v>41</v>
      </c>
      <c r="B55" s="38" t="str">
        <f>'[1]План 2023'!$B50</f>
        <v>410064</v>
      </c>
      <c r="C55" s="11" t="str">
        <f>'[1]План 2023'!$C50</f>
        <v>ООО "ЭКО ЦЕНТР"</v>
      </c>
      <c r="D55" s="12"/>
      <c r="E55" s="13"/>
      <c r="F55" s="13">
        <f>'[3]СВОД по МО'!$EE$56</f>
        <v>0</v>
      </c>
      <c r="G55" s="195">
        <f>'[3]СВОД по МО'!$EI$56</f>
        <v>0</v>
      </c>
      <c r="H55" s="196">
        <f>'[1]План 2023'!$D50</f>
        <v>0</v>
      </c>
      <c r="I55" s="13">
        <f>'[1]План 2023'!$E50</f>
        <v>0</v>
      </c>
      <c r="J55" s="14">
        <f t="shared" si="2"/>
        <v>0</v>
      </c>
      <c r="K55" s="58">
        <f t="shared" si="3"/>
        <v>0</v>
      </c>
      <c r="L55" s="5"/>
      <c r="M55" s="5"/>
      <c r="N55" s="5"/>
      <c r="O55" s="79"/>
      <c r="P55" s="5"/>
      <c r="Q55" s="15"/>
      <c r="R55" s="16"/>
    </row>
    <row r="56" spans="1:18" x14ac:dyDescent="0.25">
      <c r="A56" s="10">
        <v>42</v>
      </c>
      <c r="B56" s="38" t="str">
        <f>'[1]План 2023'!$B51</f>
        <v>410068</v>
      </c>
      <c r="C56" s="11" t="str">
        <f>'[1]План 2023'!$C51</f>
        <v>ГБУЗ КК ЦОЗМП</v>
      </c>
      <c r="D56" s="12"/>
      <c r="E56" s="13"/>
      <c r="F56" s="13">
        <f>'[3]СВОД по МО'!$EE$57</f>
        <v>0</v>
      </c>
      <c r="G56" s="195">
        <f>'[3]СВОД по МО'!$EI$57</f>
        <v>0</v>
      </c>
      <c r="H56" s="196">
        <f>'[1]План 2023'!$D51</f>
        <v>0</v>
      </c>
      <c r="I56" s="13">
        <f>'[1]План 2023'!$E51</f>
        <v>0</v>
      </c>
      <c r="J56" s="14">
        <f t="shared" si="2"/>
        <v>0</v>
      </c>
      <c r="K56" s="58">
        <f t="shared" si="3"/>
        <v>0</v>
      </c>
      <c r="L56" s="5"/>
      <c r="M56" s="5"/>
      <c r="N56" s="5"/>
      <c r="O56" s="79"/>
      <c r="P56" s="5"/>
      <c r="Q56" s="15"/>
      <c r="R56" s="16"/>
    </row>
    <row r="57" spans="1:18" hidden="1" x14ac:dyDescent="0.25">
      <c r="A57" s="10">
        <v>44</v>
      </c>
      <c r="B57" s="38" t="str">
        <f>'[1]План 2023'!$B52</f>
        <v>410069</v>
      </c>
      <c r="C57" s="11" t="str">
        <f>'[1]План 2023'!$C52</f>
        <v>ООО "ИМПУЛЬС"</v>
      </c>
      <c r="D57" s="12"/>
      <c r="E57" s="13"/>
      <c r="F57" s="13">
        <f>'[3]СВОД по МО'!$EE$55</f>
        <v>0</v>
      </c>
      <c r="G57" s="195">
        <f>'[3]СВОД по МО'!$EI$55</f>
        <v>0</v>
      </c>
      <c r="H57" s="196">
        <f>'[1]План 2023'!$D52</f>
        <v>0</v>
      </c>
      <c r="I57" s="13">
        <f>'[1]План 2023'!$E52</f>
        <v>0</v>
      </c>
      <c r="J57" s="14"/>
      <c r="K57" s="58"/>
      <c r="L57" s="5"/>
      <c r="M57" s="5"/>
      <c r="N57" s="5"/>
      <c r="O57" s="79"/>
      <c r="P57" s="5"/>
      <c r="Q57" s="15"/>
      <c r="R57" s="16"/>
    </row>
    <row r="58" spans="1:18" x14ac:dyDescent="0.25">
      <c r="A58" s="10">
        <v>43</v>
      </c>
      <c r="B58" s="38">
        <f>'[1]План 2023'!$B53</f>
        <v>410071</v>
      </c>
      <c r="C58" s="11" t="str">
        <f>'[1]План 2023'!$C53</f>
        <v>ООО ДЦ "ЖЕМЧУЖИНА КАМЧАТКИ"</v>
      </c>
      <c r="D58" s="12"/>
      <c r="E58" s="13"/>
      <c r="F58" s="13">
        <f>'[3]СВОД по МО'!$EE$59</f>
        <v>0</v>
      </c>
      <c r="G58" s="195">
        <f>'[3]СВОД по МО'!$EI$59</f>
        <v>0</v>
      </c>
      <c r="H58" s="196">
        <f>'[1]План 2023'!$D53</f>
        <v>0</v>
      </c>
      <c r="I58" s="13">
        <f>'[1]План 2023'!$E53</f>
        <v>0</v>
      </c>
      <c r="J58" s="14">
        <f t="shared" si="2"/>
        <v>0</v>
      </c>
      <c r="K58" s="58">
        <f t="shared" si="3"/>
        <v>0</v>
      </c>
      <c r="L58" s="5"/>
      <c r="M58" s="5"/>
      <c r="N58" s="5"/>
      <c r="O58" s="79"/>
      <c r="P58" s="5"/>
      <c r="Q58" s="15"/>
      <c r="R58" s="16"/>
    </row>
    <row r="59" spans="1:18" x14ac:dyDescent="0.25">
      <c r="A59" s="10">
        <v>44</v>
      </c>
      <c r="B59" s="38" t="str">
        <f>'[1]План 2023'!$B54</f>
        <v>410076</v>
      </c>
      <c r="C59" s="11" t="str">
        <f>'[1]План 2023'!$C54</f>
        <v>ЧУЗ "КБ "РЖД-МЕДИЦИНА" Г.ВЛАДИВОСТОК</v>
      </c>
      <c r="D59" s="12"/>
      <c r="E59" s="13"/>
      <c r="F59" s="13">
        <f>'[3]СВОД по МО'!$EE$60</f>
        <v>0</v>
      </c>
      <c r="G59" s="76">
        <f>'[3]СВОД по МО'!$EI$60</f>
        <v>0</v>
      </c>
      <c r="H59" s="193">
        <f>'[1]План 2023'!$D54</f>
        <v>0</v>
      </c>
      <c r="I59" s="13">
        <f>'[1]План 2023'!$E54</f>
        <v>0</v>
      </c>
      <c r="J59" s="14">
        <f t="shared" si="2"/>
        <v>0</v>
      </c>
      <c r="K59" s="58">
        <f t="shared" si="3"/>
        <v>0</v>
      </c>
      <c r="L59" s="5"/>
      <c r="M59" s="5"/>
      <c r="N59" s="5"/>
      <c r="O59" s="79"/>
      <c r="P59" s="5"/>
      <c r="Q59" s="15"/>
      <c r="R59" s="16"/>
    </row>
    <row r="60" spans="1:18" x14ac:dyDescent="0.25">
      <c r="A60" s="10">
        <v>45</v>
      </c>
      <c r="B60" s="38">
        <f>'[1]План 2023'!$B55</f>
        <v>410077</v>
      </c>
      <c r="C60" s="11" t="str">
        <f>'[1]План 2023'!$C55</f>
        <v>ЦЕНТР СПИД</v>
      </c>
      <c r="D60" s="12"/>
      <c r="E60" s="13"/>
      <c r="F60" s="13">
        <f>'[3]СВОД по МО'!$EE$61</f>
        <v>0</v>
      </c>
      <c r="G60" s="76">
        <f>'[3]СВОД по МО'!$EI$61</f>
        <v>0</v>
      </c>
      <c r="H60" s="193">
        <f>'[1]План 2023'!$D55</f>
        <v>0</v>
      </c>
      <c r="I60" s="13">
        <f>'[1]План 2023'!$E55</f>
        <v>0</v>
      </c>
      <c r="J60" s="14">
        <f t="shared" si="2"/>
        <v>0</v>
      </c>
      <c r="K60" s="3">
        <f t="shared" si="3"/>
        <v>0</v>
      </c>
      <c r="L60" s="17"/>
      <c r="M60" s="17"/>
      <c r="N60" s="17"/>
      <c r="O60" s="59"/>
      <c r="P60" s="17"/>
      <c r="Q60" s="18"/>
      <c r="R60" s="16"/>
    </row>
    <row r="61" spans="1:18" x14ac:dyDescent="0.25">
      <c r="A61" s="10">
        <v>46</v>
      </c>
      <c r="B61" s="38" t="str">
        <f>'[1]План 2023'!$B56</f>
        <v>410080</v>
      </c>
      <c r="C61" s="11" t="str">
        <f>'[1]План 2023'!$C56</f>
        <v>ООО "МК ДОКТОР РЯДОМ"</v>
      </c>
      <c r="D61" s="12"/>
      <c r="E61" s="13"/>
      <c r="F61" s="13">
        <f>'[3]СВОД по МО'!$EE$62</f>
        <v>0</v>
      </c>
      <c r="G61" s="76">
        <f>'[3]СВОД по МО'!$EI$62</f>
        <v>0</v>
      </c>
      <c r="H61" s="193">
        <f>'[1]План 2023'!$D56</f>
        <v>0</v>
      </c>
      <c r="I61" s="13">
        <f>'[1]План 2023'!$E56</f>
        <v>0</v>
      </c>
      <c r="J61" s="14">
        <f t="shared" si="2"/>
        <v>0</v>
      </c>
      <c r="K61" s="3">
        <f t="shared" si="3"/>
        <v>0</v>
      </c>
      <c r="L61" s="17"/>
      <c r="M61" s="17"/>
      <c r="N61" s="17"/>
      <c r="O61" s="59"/>
      <c r="P61" s="17"/>
      <c r="Q61" s="18"/>
      <c r="R61" s="16"/>
    </row>
    <row r="62" spans="1:18" x14ac:dyDescent="0.25">
      <c r="A62" s="10">
        <v>47</v>
      </c>
      <c r="B62" s="38" t="str">
        <f>'[1]План 2023'!$B57</f>
        <v>410084</v>
      </c>
      <c r="C62" s="11" t="str">
        <f>'[1]План 2023'!$C57</f>
        <v>ООО "М-ЛАЙН"</v>
      </c>
      <c r="D62" s="12"/>
      <c r="E62" s="13"/>
      <c r="F62" s="13">
        <f>'[3]СВОД по МО'!$EE$63</f>
        <v>0</v>
      </c>
      <c r="G62" s="76">
        <f>'[3]СВОД по МО'!$EI$63</f>
        <v>0</v>
      </c>
      <c r="H62" s="193">
        <f>'[1]План 2023'!$D57</f>
        <v>0</v>
      </c>
      <c r="I62" s="13">
        <f>'[1]План 2023'!$E57</f>
        <v>0</v>
      </c>
      <c r="J62" s="14">
        <f t="shared" si="2"/>
        <v>0</v>
      </c>
      <c r="K62" s="3">
        <f t="shared" si="3"/>
        <v>0</v>
      </c>
      <c r="L62" s="17"/>
      <c r="M62" s="17"/>
      <c r="N62" s="17"/>
      <c r="O62" s="59"/>
      <c r="P62" s="17"/>
      <c r="Q62" s="18"/>
      <c r="R62" s="16"/>
    </row>
    <row r="63" spans="1:18" x14ac:dyDescent="0.25">
      <c r="A63" s="10">
        <v>48</v>
      </c>
      <c r="B63" s="38" t="str">
        <f>'[1]План 2023'!$B58</f>
        <v>410087</v>
      </c>
      <c r="C63" s="11" t="str">
        <f>'[1]План 2023'!$C58</f>
        <v>ООО "ЮНИЛАБ-ХАБАРОВСК"</v>
      </c>
      <c r="D63" s="12"/>
      <c r="E63" s="13"/>
      <c r="F63" s="13">
        <f>'[3]СВОД по МО'!$EE$64</f>
        <v>0</v>
      </c>
      <c r="G63" s="76">
        <f>'[3]СВОД по МО'!$EI$64</f>
        <v>0</v>
      </c>
      <c r="H63" s="193">
        <f>'[1]План 2023'!$D58</f>
        <v>0</v>
      </c>
      <c r="I63" s="13">
        <f>'[1]План 2023'!$E58</f>
        <v>0</v>
      </c>
      <c r="J63" s="14">
        <f t="shared" si="2"/>
        <v>0</v>
      </c>
      <c r="K63" s="3">
        <f t="shared" si="3"/>
        <v>0</v>
      </c>
      <c r="L63" s="17"/>
      <c r="M63" s="17"/>
      <c r="N63" s="17"/>
      <c r="O63" s="59"/>
      <c r="P63" s="17"/>
      <c r="Q63" s="18"/>
      <c r="R63" s="16"/>
    </row>
    <row r="64" spans="1:18" x14ac:dyDescent="0.25">
      <c r="A64" s="10">
        <v>49</v>
      </c>
      <c r="B64" s="38" t="str">
        <f>'[1]План 2023'!$B59</f>
        <v>410089</v>
      </c>
      <c r="C64" s="11" t="str">
        <f>'[1]План 2023'!$C59</f>
        <v>ГБУЗ ККПТД</v>
      </c>
      <c r="D64" s="12"/>
      <c r="E64" s="13"/>
      <c r="F64" s="13">
        <f>'[3]СВОД по МО'!$EE$66</f>
        <v>0</v>
      </c>
      <c r="G64" s="76">
        <f>'[3]СВОД по МО'!$EI$66</f>
        <v>0</v>
      </c>
      <c r="H64" s="193">
        <f>'[1]План 2023'!$D59</f>
        <v>0</v>
      </c>
      <c r="I64" s="13">
        <f>'[1]План 2023'!$E59</f>
        <v>0</v>
      </c>
      <c r="J64" s="14">
        <f t="shared" si="2"/>
        <v>0</v>
      </c>
      <c r="K64" s="3">
        <f t="shared" si="3"/>
        <v>0</v>
      </c>
      <c r="L64" s="17"/>
      <c r="M64" s="17"/>
      <c r="N64" s="17"/>
      <c r="O64" s="59"/>
      <c r="P64" s="17"/>
      <c r="Q64" s="18"/>
      <c r="R64" s="16"/>
    </row>
    <row r="65" spans="1:18" x14ac:dyDescent="0.25">
      <c r="A65" s="10">
        <v>50</v>
      </c>
      <c r="B65" s="38" t="str">
        <f>'[1]План 2023'!$B60</f>
        <v>410092</v>
      </c>
      <c r="C65" s="11" t="str">
        <f>'[1]План 2023'!$C60</f>
        <v>АО "МЕДИЦИНА"</v>
      </c>
      <c r="D65" s="12"/>
      <c r="E65" s="13"/>
      <c r="F65" s="13"/>
      <c r="G65" s="76"/>
      <c r="H65" s="193">
        <f>'[1]План 2023'!$D60</f>
        <v>0</v>
      </c>
      <c r="I65" s="13">
        <f>'[1]План 2023'!$E60</f>
        <v>0</v>
      </c>
      <c r="J65" s="14">
        <f t="shared" si="2"/>
        <v>0</v>
      </c>
      <c r="K65" s="3">
        <f t="shared" si="3"/>
        <v>0</v>
      </c>
      <c r="L65" s="17"/>
      <c r="M65" s="17"/>
      <c r="N65" s="17"/>
      <c r="O65" s="59"/>
      <c r="P65" s="17"/>
      <c r="Q65" s="18"/>
      <c r="R65" s="16"/>
    </row>
    <row r="66" spans="1:18" x14ac:dyDescent="0.25">
      <c r="A66" s="10">
        <v>51</v>
      </c>
      <c r="B66" s="38">
        <f>'[1]План 2023'!$B61</f>
        <v>410100</v>
      </c>
      <c r="C66" s="11" t="str">
        <f>'[1]План 2023'!$C61</f>
        <v>Камч филиал АНО "Медицинский центр "Жизнь"</v>
      </c>
      <c r="D66" s="12"/>
      <c r="E66" s="13"/>
      <c r="F66" s="13">
        <f>'[3]СВОД по МО'!$EE$67</f>
        <v>0</v>
      </c>
      <c r="G66" s="76">
        <f>'[3]СВОД по МО'!$EI$67</f>
        <v>0</v>
      </c>
      <c r="H66" s="193">
        <f>'[1]План 2023'!$D61</f>
        <v>0</v>
      </c>
      <c r="I66" s="13">
        <f>'[1]План 2023'!$E61</f>
        <v>0</v>
      </c>
      <c r="J66" s="14">
        <f t="shared" si="2"/>
        <v>0</v>
      </c>
      <c r="K66" s="3">
        <f t="shared" si="3"/>
        <v>0</v>
      </c>
      <c r="L66" s="19"/>
      <c r="M66" s="19"/>
      <c r="N66" s="19"/>
      <c r="O66" s="315"/>
      <c r="P66" s="19"/>
      <c r="Q66" s="20"/>
      <c r="R66" s="16"/>
    </row>
    <row r="67" spans="1:18" x14ac:dyDescent="0.25">
      <c r="A67" s="10">
        <v>52</v>
      </c>
      <c r="B67" s="38" t="str">
        <f>'[1]План 2023'!$B62</f>
        <v>410101</v>
      </c>
      <c r="C67" s="11" t="str">
        <f>'[1]План 2023'!$C62</f>
        <v>КГБУЗ ДККБ</v>
      </c>
      <c r="D67" s="12"/>
      <c r="E67" s="13"/>
      <c r="F67" s="13">
        <f>'[3]СВОД по МО'!$EE$68</f>
        <v>0</v>
      </c>
      <c r="G67" s="76">
        <f>'[3]СВОД по МО'!$EI$68</f>
        <v>0</v>
      </c>
      <c r="H67" s="193">
        <f>'[1]План 2023'!$D62</f>
        <v>0</v>
      </c>
      <c r="I67" s="13">
        <f>'[1]План 2023'!$E62</f>
        <v>0</v>
      </c>
      <c r="J67" s="14">
        <f t="shared" si="2"/>
        <v>0</v>
      </c>
      <c r="K67" s="3">
        <f t="shared" si="3"/>
        <v>0</v>
      </c>
      <c r="L67" s="19"/>
      <c r="M67" s="19"/>
      <c r="N67" s="19"/>
      <c r="O67" s="315"/>
      <c r="P67" s="19"/>
      <c r="Q67" s="20"/>
      <c r="R67" s="16"/>
    </row>
    <row r="68" spans="1:18" x14ac:dyDescent="0.25">
      <c r="A68" s="10">
        <v>53</v>
      </c>
      <c r="B68" s="38" t="str">
        <f>'[1]План 2023'!$B63</f>
        <v>410102</v>
      </c>
      <c r="C68" s="11" t="str">
        <f>'[1]План 2023'!$C63</f>
        <v>КГБУЗ "ПЕРИНАТАЛЬНЫЙ ЦЕНТР"</v>
      </c>
      <c r="D68" s="12"/>
      <c r="E68" s="13"/>
      <c r="F68" s="13">
        <f>'[3]СВОД по МО'!$EE$69</f>
        <v>0</v>
      </c>
      <c r="G68" s="76">
        <f>'[3]СВОД по МО'!$EI$69</f>
        <v>0</v>
      </c>
      <c r="H68" s="193">
        <f>'[1]План 2023'!$D63</f>
        <v>0</v>
      </c>
      <c r="I68" s="13">
        <f>'[1]План 2023'!$E63</f>
        <v>0</v>
      </c>
      <c r="J68" s="14">
        <f t="shared" si="2"/>
        <v>0</v>
      </c>
      <c r="K68" s="3">
        <f t="shared" si="3"/>
        <v>0</v>
      </c>
      <c r="L68" s="19"/>
      <c r="M68" s="19"/>
      <c r="N68" s="19"/>
      <c r="O68" s="315"/>
      <c r="P68" s="19"/>
      <c r="Q68" s="20"/>
      <c r="R68" s="16"/>
    </row>
    <row r="69" spans="1:18" x14ac:dyDescent="0.25">
      <c r="A69" s="10">
        <v>54</v>
      </c>
      <c r="B69" s="38" t="str">
        <f>'[1]План 2023'!$B64</f>
        <v>410104</v>
      </c>
      <c r="C69" s="11" t="str">
        <f>'[1]План 2023'!$C64</f>
        <v>КГБУЗ "ККБ" ИМЕНИ ПРОФЕССОРА О.В. ВЛАДИМИРЦЕВА</v>
      </c>
      <c r="D69" s="12"/>
      <c r="E69" s="13"/>
      <c r="F69" s="13">
        <f>'[3]СВОД по МО'!$EE$70</f>
        <v>0</v>
      </c>
      <c r="G69" s="76">
        <f>'[3]СВОД по МО'!$EI$70</f>
        <v>0</v>
      </c>
      <c r="H69" s="193">
        <f>'[1]План 2023'!$D64</f>
        <v>0</v>
      </c>
      <c r="I69" s="13">
        <f>'[1]План 2023'!$E64</f>
        <v>0</v>
      </c>
      <c r="J69" s="14">
        <f t="shared" si="2"/>
        <v>0</v>
      </c>
      <c r="K69" s="3">
        <f t="shared" si="3"/>
        <v>0</v>
      </c>
      <c r="L69" s="19"/>
      <c r="M69" s="19"/>
      <c r="N69" s="19"/>
      <c r="O69" s="315"/>
      <c r="P69" s="19"/>
      <c r="Q69" s="20"/>
      <c r="R69" s="16"/>
    </row>
    <row r="70" spans="1:18" x14ac:dyDescent="0.25">
      <c r="A70" s="10">
        <v>55</v>
      </c>
      <c r="B70" s="38" t="str">
        <f>'[1]План 2023'!$B65</f>
        <v>410106</v>
      </c>
      <c r="C70" s="11" t="str">
        <f>'[1]План 2023'!$C65</f>
        <v>ООО "ЦИЭР "ЭМБРИЛАЙФ"</v>
      </c>
      <c r="D70" s="12"/>
      <c r="E70" s="13"/>
      <c r="F70" s="13">
        <f>'[3]СВОД по МО'!$EE$72</f>
        <v>0</v>
      </c>
      <c r="G70" s="76">
        <f>'[3]СВОД по МО'!$EI$72</f>
        <v>0</v>
      </c>
      <c r="H70" s="193">
        <f>'[1]План 2023'!$D65</f>
        <v>0</v>
      </c>
      <c r="I70" s="13">
        <f>'[1]План 2023'!$E65</f>
        <v>0</v>
      </c>
      <c r="J70" s="14">
        <f t="shared" si="2"/>
        <v>0</v>
      </c>
      <c r="K70" s="3">
        <f t="shared" si="3"/>
        <v>0</v>
      </c>
      <c r="L70" s="19"/>
      <c r="M70" s="19"/>
      <c r="N70" s="19"/>
      <c r="O70" s="315"/>
      <c r="P70" s="19"/>
      <c r="Q70" s="20"/>
      <c r="R70" s="16"/>
    </row>
    <row r="71" spans="1:18" x14ac:dyDescent="0.25">
      <c r="A71" s="10">
        <v>56</v>
      </c>
      <c r="B71" s="38">
        <f>'[1]План 2023'!$B66</f>
        <v>410105</v>
      </c>
      <c r="C71" s="11" t="str">
        <f>'[1]План 2023'!$C66</f>
        <v xml:space="preserve"> ООО "МАТЬ И ДИТЯ ЯРОСЛАВЛЬ"</v>
      </c>
      <c r="D71" s="12"/>
      <c r="E71" s="13"/>
      <c r="F71" s="13"/>
      <c r="G71" s="76"/>
      <c r="H71" s="193"/>
      <c r="I71" s="13"/>
      <c r="J71" s="14">
        <f t="shared" si="2"/>
        <v>0</v>
      </c>
      <c r="K71" s="3">
        <f>I71-E71</f>
        <v>0</v>
      </c>
      <c r="L71" s="19"/>
      <c r="M71" s="19"/>
      <c r="N71" s="19"/>
      <c r="O71" s="315"/>
      <c r="P71" s="19"/>
      <c r="Q71" s="20"/>
      <c r="R71" s="16"/>
    </row>
    <row r="72" spans="1:18" x14ac:dyDescent="0.25">
      <c r="A72" s="10"/>
      <c r="B72" s="38"/>
      <c r="C72" s="11"/>
      <c r="D72" s="12"/>
      <c r="E72" s="13"/>
      <c r="F72" s="13"/>
      <c r="G72" s="76"/>
      <c r="H72" s="193"/>
      <c r="I72" s="13"/>
      <c r="J72" s="14"/>
      <c r="K72" s="3"/>
      <c r="L72" s="19"/>
      <c r="M72" s="19"/>
      <c r="N72" s="19"/>
      <c r="O72" s="315"/>
      <c r="P72" s="19"/>
      <c r="Q72" s="20"/>
      <c r="R72" s="16"/>
    </row>
    <row r="73" spans="1:18" x14ac:dyDescent="0.25">
      <c r="A73" s="121"/>
      <c r="B73" s="128"/>
      <c r="C73" s="199"/>
      <c r="D73" s="12"/>
      <c r="E73" s="13"/>
      <c r="F73" s="13"/>
      <c r="G73" s="194"/>
      <c r="H73" s="193"/>
      <c r="I73" s="13"/>
      <c r="J73" s="14"/>
      <c r="K73" s="3"/>
      <c r="L73" s="19"/>
      <c r="M73" s="19"/>
      <c r="N73" s="19"/>
      <c r="O73" s="315"/>
      <c r="P73" s="19"/>
      <c r="Q73" s="20"/>
      <c r="R73" s="16"/>
    </row>
    <row r="74" spans="1:18" x14ac:dyDescent="0.25">
      <c r="A74" s="21"/>
      <c r="B74" s="21"/>
      <c r="C74" s="198" t="s">
        <v>6</v>
      </c>
      <c r="D74" s="65">
        <f t="shared" ref="D74:Q74" si="4">SUM(D14:D73)</f>
        <v>85531</v>
      </c>
      <c r="E74" s="23">
        <f t="shared" si="4"/>
        <v>1041882.1799999999</v>
      </c>
      <c r="F74" s="23">
        <f>SUM(F14:F73)</f>
        <v>56607</v>
      </c>
      <c r="G74" s="23">
        <f>SUM(G14:G73)</f>
        <v>858628.41154</v>
      </c>
      <c r="H74" s="24">
        <f t="shared" si="4"/>
        <v>85531</v>
      </c>
      <c r="I74" s="25">
        <f t="shared" si="4"/>
        <v>1041882.1799999999</v>
      </c>
      <c r="J74" s="26">
        <f t="shared" si="4"/>
        <v>0</v>
      </c>
      <c r="K74" s="66">
        <f t="shared" si="4"/>
        <v>0</v>
      </c>
      <c r="L74" s="27">
        <f t="shared" si="4"/>
        <v>0</v>
      </c>
      <c r="M74" s="47">
        <f t="shared" si="4"/>
        <v>0</v>
      </c>
      <c r="N74" s="27">
        <f t="shared" si="4"/>
        <v>0</v>
      </c>
      <c r="O74" s="67">
        <f t="shared" si="4"/>
        <v>0</v>
      </c>
      <c r="P74" s="27">
        <f t="shared" si="4"/>
        <v>0</v>
      </c>
      <c r="Q74" s="28">
        <f t="shared" si="4"/>
        <v>0</v>
      </c>
    </row>
    <row r="76" spans="1:18" ht="15" customHeight="1" x14ac:dyDescent="0.25">
      <c r="A76" s="406" t="s">
        <v>17</v>
      </c>
      <c r="B76" s="407"/>
      <c r="C76" s="408"/>
      <c r="D76" s="29">
        <f>[1]СВОД!$G$30</f>
        <v>88331</v>
      </c>
      <c r="E76" s="41">
        <f>[1]СВОД!$H$30</f>
        <v>1056882.18</v>
      </c>
      <c r="F76" s="29"/>
      <c r="G76" s="29"/>
      <c r="H76" s="29">
        <f>[1]СВОД!$G$30</f>
        <v>88331</v>
      </c>
      <c r="I76" s="41">
        <f>[1]СВОД!$H$30</f>
        <v>1056882.18</v>
      </c>
      <c r="J76" s="29">
        <f t="shared" ref="J76:K81" si="5">H76-D76</f>
        <v>0</v>
      </c>
      <c r="K76" s="41">
        <f t="shared" si="5"/>
        <v>0</v>
      </c>
    </row>
    <row r="77" spans="1:18" ht="15" customHeight="1" x14ac:dyDescent="0.25">
      <c r="A77" s="30" t="s">
        <v>44</v>
      </c>
      <c r="B77" s="39"/>
      <c r="C77" s="31"/>
      <c r="D77" s="32"/>
      <c r="E77" s="42"/>
      <c r="F77" s="32"/>
      <c r="G77" s="32"/>
      <c r="H77" s="32"/>
      <c r="I77" s="42"/>
      <c r="J77" s="32"/>
      <c r="K77" s="42"/>
    </row>
    <row r="78" spans="1:18" ht="15" customHeight="1" x14ac:dyDescent="0.25">
      <c r="A78" s="374" t="s">
        <v>8</v>
      </c>
      <c r="B78" s="375"/>
      <c r="C78" s="376"/>
      <c r="D78" s="40">
        <f>[1]СВОД!$I$30</f>
        <v>2800</v>
      </c>
      <c r="E78" s="43">
        <f>[1]СВОД!$J$30</f>
        <v>15000</v>
      </c>
      <c r="F78" s="34"/>
      <c r="G78" s="34"/>
      <c r="H78" s="40">
        <f>[1]СВОД!$I$30</f>
        <v>2800</v>
      </c>
      <c r="I78" s="43">
        <f>[1]СВОД!$J$30</f>
        <v>15000</v>
      </c>
      <c r="J78" s="34">
        <f t="shared" si="5"/>
        <v>0</v>
      </c>
      <c r="K78" s="43">
        <f t="shared" si="5"/>
        <v>0</v>
      </c>
    </row>
    <row r="79" spans="1:18" ht="48.75" customHeight="1" x14ac:dyDescent="0.25">
      <c r="A79" s="374" t="s">
        <v>9</v>
      </c>
      <c r="B79" s="375"/>
      <c r="C79" s="376"/>
      <c r="D79" s="34">
        <f>D76-D78</f>
        <v>85531</v>
      </c>
      <c r="E79" s="43">
        <f>E76-E78</f>
        <v>1041882.1799999999</v>
      </c>
      <c r="F79" s="34"/>
      <c r="G79" s="34"/>
      <c r="H79" s="34">
        <f>H76-H78</f>
        <v>85531</v>
      </c>
      <c r="I79" s="43">
        <f>I76-I78</f>
        <v>1041882.1799999999</v>
      </c>
      <c r="J79" s="34">
        <f t="shared" si="5"/>
        <v>0</v>
      </c>
      <c r="K79" s="43">
        <f t="shared" si="5"/>
        <v>0</v>
      </c>
    </row>
    <row r="80" spans="1:18" ht="42.75" customHeight="1" x14ac:dyDescent="0.25">
      <c r="A80" s="377" t="s">
        <v>10</v>
      </c>
      <c r="B80" s="378"/>
      <c r="C80" s="379"/>
      <c r="D80" s="35"/>
      <c r="E80" s="44"/>
      <c r="F80" s="35"/>
      <c r="G80" s="35"/>
      <c r="H80" s="35"/>
      <c r="I80" s="44"/>
      <c r="J80" s="35">
        <f t="shared" si="5"/>
        <v>0</v>
      </c>
      <c r="K80" s="44">
        <f t="shared" si="5"/>
        <v>0</v>
      </c>
    </row>
    <row r="81" spans="1:11" ht="15" customHeight="1" x14ac:dyDescent="0.25">
      <c r="A81" s="380" t="s">
        <v>52</v>
      </c>
      <c r="B81" s="381"/>
      <c r="C81" s="382"/>
      <c r="D81" s="36">
        <f>D79+D80</f>
        <v>85531</v>
      </c>
      <c r="E81" s="45">
        <f>E79+E80</f>
        <v>1041882.1799999999</v>
      </c>
      <c r="F81" s="36"/>
      <c r="G81" s="36"/>
      <c r="H81" s="36">
        <f>H79+H80</f>
        <v>85531</v>
      </c>
      <c r="I81" s="36">
        <f>I79+I80</f>
        <v>1041882.1799999999</v>
      </c>
      <c r="J81" s="36">
        <f t="shared" si="5"/>
        <v>0</v>
      </c>
      <c r="K81" s="45">
        <f t="shared" si="5"/>
        <v>0</v>
      </c>
    </row>
    <row r="82" spans="1:11" x14ac:dyDescent="0.25">
      <c r="F82" s="37"/>
      <c r="G82" s="37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V85"/>
  <sheetViews>
    <sheetView topLeftCell="A7" zoomScale="80" zoomScaleNormal="80" zoomScaleSheetLayoutView="80" workbookViewId="0">
      <pane xSplit="3" ySplit="7" topLeftCell="CD26" activePane="bottomRight" state="frozen"/>
      <selection sqref="A1:XFD1048576"/>
      <selection pane="topRight" sqref="A1:XFD1048576"/>
      <selection pane="bottomLeft" sqref="A1:XFD1048576"/>
      <selection pane="bottomRight" activeCell="AA49" sqref="AA49"/>
    </sheetView>
  </sheetViews>
  <sheetFormatPr defaultColWidth="9.140625" defaultRowHeight="15" x14ac:dyDescent="0.25"/>
  <cols>
    <col min="1" max="1" width="5.140625" style="7" customWidth="1"/>
    <col min="2" max="2" width="9.42578125" style="7" customWidth="1"/>
    <col min="3" max="3" width="81.42578125" style="7" customWidth="1"/>
    <col min="4" max="4" width="10" style="7" customWidth="1"/>
    <col min="5" max="7" width="20" style="7" customWidth="1"/>
    <col min="8" max="8" width="10" style="7" customWidth="1"/>
    <col min="9" max="9" width="18" style="7" customWidth="1"/>
    <col min="10" max="10" width="18.5703125" style="7" hidden="1" customWidth="1"/>
    <col min="11" max="11" width="10" style="7" customWidth="1"/>
    <col min="12" max="12" width="18.7109375" style="7" customWidth="1"/>
    <col min="13" max="13" width="10" style="7" customWidth="1"/>
    <col min="14" max="14" width="17.7109375" style="7" customWidth="1"/>
    <col min="15" max="15" width="10" style="7" customWidth="1"/>
    <col min="16" max="16" width="17.5703125" style="7" customWidth="1"/>
    <col min="17" max="17" width="14" style="7" customWidth="1"/>
    <col min="18" max="20" width="10" style="7" customWidth="1"/>
    <col min="21" max="21" width="14.140625" style="7" customWidth="1"/>
    <col min="22" max="24" width="15.42578125" style="7" customWidth="1"/>
    <col min="25" max="25" width="9.28515625" style="7" customWidth="1"/>
    <col min="26" max="26" width="18.140625" style="7" customWidth="1"/>
    <col min="27" max="27" width="10.85546875" style="7" customWidth="1"/>
    <col min="28" max="28" width="14" style="7" customWidth="1"/>
    <col min="29" max="29" width="15" style="7" customWidth="1"/>
    <col min="30" max="30" width="17" style="7" customWidth="1"/>
    <col min="31" max="31" width="12.85546875" style="7" customWidth="1"/>
    <col min="32" max="32" width="16.5703125" style="7" customWidth="1"/>
    <col min="33" max="33" width="9.28515625" style="7" customWidth="1"/>
    <col min="34" max="34" width="13.28515625" style="7" customWidth="1"/>
    <col min="35" max="35" width="9.28515625" style="7" customWidth="1"/>
    <col min="36" max="43" width="15.7109375" style="7" customWidth="1"/>
    <col min="44" max="44" width="17.85546875" style="103" customWidth="1"/>
    <col min="45" max="45" width="15.7109375" style="7" customWidth="1"/>
    <col min="46" max="46" width="17.85546875" style="7" customWidth="1"/>
    <col min="47" max="47" width="15.7109375" style="7" customWidth="1"/>
    <col min="48" max="48" width="18.5703125" style="7" customWidth="1"/>
    <col min="49" max="49" width="15.7109375" style="7" customWidth="1"/>
    <col min="50" max="50" width="17.5703125" style="7" customWidth="1"/>
    <col min="51" max="51" width="15.7109375" style="7" customWidth="1"/>
    <col min="52" max="52" width="18" style="7" customWidth="1"/>
    <col min="53" max="53" width="13.42578125" style="7" customWidth="1"/>
    <col min="54" max="56" width="17.28515625" style="7" customWidth="1"/>
    <col min="57" max="57" width="9.140625" style="7" customWidth="1"/>
    <col min="58" max="58" width="17" style="7" customWidth="1"/>
    <col min="59" max="59" width="12.5703125" style="7" customWidth="1"/>
    <col min="60" max="60" width="14.5703125" style="7" customWidth="1"/>
    <col min="61" max="61" width="9.140625" style="7" customWidth="1"/>
    <col min="62" max="62" width="15.5703125" style="7" customWidth="1"/>
    <col min="63" max="64" width="15.5703125" style="7" hidden="1" customWidth="1"/>
    <col min="65" max="65" width="11.5703125" style="7" customWidth="1"/>
    <col min="66" max="66" width="14.85546875" style="7" customWidth="1"/>
    <col min="67" max="67" width="9.140625" style="7" customWidth="1"/>
    <col min="68" max="68" width="15.28515625" style="7" customWidth="1"/>
    <col min="69" max="69" width="15.7109375" style="7" customWidth="1"/>
    <col min="70" max="72" width="19.28515625" style="7" customWidth="1"/>
    <col min="73" max="73" width="13.140625" style="7" customWidth="1"/>
    <col min="74" max="74" width="17.5703125" style="7" customWidth="1"/>
    <col min="75" max="75" width="12.42578125" style="7" customWidth="1"/>
    <col min="76" max="76" width="16.5703125" style="7" customWidth="1"/>
    <col min="77" max="77" width="9.140625" style="7" customWidth="1"/>
    <col min="78" max="78" width="14.85546875" style="7" customWidth="1"/>
    <col min="79" max="80" width="14.85546875" style="7" hidden="1" customWidth="1"/>
    <col min="81" max="81" width="13.140625" style="7" customWidth="1"/>
    <col min="82" max="82" width="14.42578125" style="7" customWidth="1"/>
    <col min="83" max="83" width="9.140625" style="7" hidden="1" customWidth="1"/>
    <col min="84" max="84" width="14.85546875" style="7" hidden="1" customWidth="1"/>
    <col min="85" max="85" width="11.42578125" style="7" customWidth="1"/>
    <col min="86" max="88" width="18.5703125" style="7" customWidth="1"/>
    <col min="89" max="89" width="11" style="7" customWidth="1"/>
    <col min="90" max="90" width="18.140625" style="7" customWidth="1"/>
    <col min="91" max="91" width="11" style="7" customWidth="1"/>
    <col min="92" max="92" width="19" style="7" customWidth="1"/>
    <col min="93" max="93" width="13.140625" style="7" customWidth="1"/>
    <col min="94" max="94" width="15.7109375" style="7" customWidth="1"/>
    <col min="95" max="95" width="9.140625" style="7" customWidth="1"/>
    <col min="96" max="96" width="11.5703125" style="7" customWidth="1"/>
    <col min="97" max="97" width="11.28515625" style="7" customWidth="1"/>
    <col min="98" max="98" width="14.42578125" style="7" customWidth="1"/>
    <col min="99" max="99" width="10.140625" style="7" bestFit="1" customWidth="1"/>
    <col min="100" max="100" width="12" style="7" bestFit="1" customWidth="1"/>
    <col min="101" max="16384" width="9.140625" style="7"/>
  </cols>
  <sheetData>
    <row r="1" spans="1:98" x14ac:dyDescent="0.25">
      <c r="T1" s="347" t="s">
        <v>26</v>
      </c>
      <c r="AJ1" s="347" t="s">
        <v>26</v>
      </c>
      <c r="AK1" s="347"/>
      <c r="AL1" s="347"/>
      <c r="AM1" s="347"/>
      <c r="AN1" s="347"/>
      <c r="AO1" s="347"/>
      <c r="AP1" s="347"/>
      <c r="AQ1" s="347"/>
      <c r="AR1" s="360"/>
      <c r="AS1" s="347"/>
      <c r="AT1" s="347"/>
      <c r="AU1" s="347"/>
      <c r="AV1" s="347"/>
      <c r="AW1" s="347"/>
      <c r="AX1" s="347"/>
      <c r="AY1" s="347"/>
      <c r="AZ1" s="347"/>
      <c r="BP1" s="347" t="s">
        <v>26</v>
      </c>
      <c r="CF1" s="347"/>
      <c r="CT1" s="347" t="s">
        <v>26</v>
      </c>
    </row>
    <row r="2" spans="1:98" ht="27.75" customHeight="1" x14ac:dyDescent="0.25">
      <c r="T2" s="347" t="s">
        <v>27</v>
      </c>
      <c r="AJ2" s="347" t="s">
        <v>27</v>
      </c>
      <c r="AK2" s="347"/>
      <c r="AL2" s="347"/>
      <c r="AM2" s="347"/>
      <c r="AN2" s="347"/>
      <c r="AO2" s="347"/>
      <c r="AP2" s="347"/>
      <c r="AQ2" s="347"/>
      <c r="AR2" s="360"/>
      <c r="AS2" s="347"/>
      <c r="AT2" s="347"/>
      <c r="AU2" s="347"/>
      <c r="AV2" s="347"/>
      <c r="AW2" s="347"/>
      <c r="AX2" s="347"/>
      <c r="AY2" s="347"/>
      <c r="AZ2" s="347"/>
      <c r="BP2" s="347" t="s">
        <v>27</v>
      </c>
      <c r="CF2" s="347"/>
      <c r="CT2" s="347" t="s">
        <v>27</v>
      </c>
    </row>
    <row r="3" spans="1:98" ht="13.5" customHeight="1" x14ac:dyDescent="0.25">
      <c r="T3" s="347" t="s">
        <v>28</v>
      </c>
      <c r="AJ3" s="347" t="s">
        <v>28</v>
      </c>
      <c r="AK3" s="347"/>
      <c r="AL3" s="347"/>
      <c r="AM3" s="347"/>
      <c r="AN3" s="347"/>
      <c r="AO3" s="347"/>
      <c r="AP3" s="347"/>
      <c r="AQ3" s="347"/>
      <c r="AR3" s="360"/>
      <c r="AS3" s="347"/>
      <c r="AT3" s="347"/>
      <c r="AU3" s="347"/>
      <c r="AV3" s="347"/>
      <c r="AW3" s="347"/>
      <c r="AX3" s="347"/>
      <c r="AY3" s="347"/>
      <c r="AZ3" s="347"/>
      <c r="BP3" s="347" t="s">
        <v>28</v>
      </c>
      <c r="CF3" s="347"/>
      <c r="CT3" s="347" t="s">
        <v>28</v>
      </c>
    </row>
    <row r="4" spans="1:98" x14ac:dyDescent="0.25">
      <c r="T4" s="347" t="str">
        <f>'Скорая медицинская помощь'!$Q$4</f>
        <v>страхованию от 23.11.2023 года № 7/2023</v>
      </c>
      <c r="AJ4" s="347" t="str">
        <f>'Скорая медицинская помощь'!$Q$4</f>
        <v>страхованию от 23.11.2023 года № 7/2023</v>
      </c>
      <c r="AK4" s="347"/>
      <c r="AL4" s="347"/>
      <c r="AM4" s="347"/>
      <c r="AN4" s="347"/>
      <c r="AO4" s="347"/>
      <c r="AP4" s="347"/>
      <c r="AQ4" s="347"/>
      <c r="AR4" s="360"/>
      <c r="AS4" s="347"/>
      <c r="AT4" s="347"/>
      <c r="AU4" s="347"/>
      <c r="AV4" s="347"/>
      <c r="AW4" s="347"/>
      <c r="AX4" s="347"/>
      <c r="AY4" s="347"/>
      <c r="AZ4" s="347"/>
      <c r="BP4" s="347" t="str">
        <f>'Скорая медицинская помощь'!$Q$4</f>
        <v>страхованию от 23.11.2023 года № 7/2023</v>
      </c>
      <c r="CF4" s="347"/>
      <c r="CT4" s="347" t="str">
        <f>'Скорая медицинская помощь'!$Q$4</f>
        <v>страхованию от 23.11.2023 года № 7/2023</v>
      </c>
    </row>
    <row r="6" spans="1:9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361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</row>
    <row r="7" spans="1:98" ht="12" customHeight="1" x14ac:dyDescent="0.25">
      <c r="BC7" s="37"/>
      <c r="BN7" s="7">
        <f>2106.13-1187.26</f>
        <v>918.87000000000012</v>
      </c>
      <c r="BV7" s="37"/>
      <c r="BX7" s="37"/>
      <c r="CA7" s="37"/>
      <c r="CB7" s="37"/>
      <c r="CC7" s="37"/>
      <c r="CL7" s="37"/>
    </row>
    <row r="8" spans="1:98" ht="12.75" customHeight="1" x14ac:dyDescent="0.25">
      <c r="A8" s="399" t="s">
        <v>0</v>
      </c>
      <c r="B8" s="146"/>
      <c r="C8" s="304"/>
      <c r="D8" s="436" t="s">
        <v>2</v>
      </c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6" t="s">
        <v>2</v>
      </c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42"/>
      <c r="AK8" s="352"/>
      <c r="AL8" s="352"/>
      <c r="AM8" s="352"/>
      <c r="AN8" s="352"/>
      <c r="AO8" s="352"/>
      <c r="AP8" s="352"/>
      <c r="AQ8" s="352"/>
      <c r="AR8" s="362"/>
      <c r="AS8" s="352"/>
      <c r="AT8" s="352"/>
      <c r="AU8" s="352"/>
      <c r="AV8" s="352"/>
      <c r="AW8" s="352"/>
      <c r="AX8" s="352"/>
      <c r="AY8" s="352"/>
      <c r="AZ8" s="352"/>
      <c r="BA8" s="436" t="s">
        <v>2</v>
      </c>
      <c r="BB8" s="437"/>
      <c r="BC8" s="437"/>
      <c r="BD8" s="437"/>
      <c r="BE8" s="437"/>
      <c r="BF8" s="437"/>
      <c r="BG8" s="437"/>
      <c r="BH8" s="437"/>
      <c r="BI8" s="437"/>
      <c r="BJ8" s="437"/>
      <c r="BK8" s="437"/>
      <c r="BL8" s="437"/>
      <c r="BM8" s="437"/>
      <c r="BN8" s="437"/>
      <c r="BO8" s="437"/>
      <c r="BP8" s="442"/>
      <c r="BQ8" s="436" t="s">
        <v>2</v>
      </c>
      <c r="BR8" s="437"/>
      <c r="BS8" s="437"/>
      <c r="BT8" s="437"/>
      <c r="BU8" s="437"/>
      <c r="BV8" s="437"/>
      <c r="BW8" s="437"/>
      <c r="BX8" s="437"/>
      <c r="BY8" s="437"/>
      <c r="BZ8" s="437"/>
      <c r="CA8" s="437"/>
      <c r="CB8" s="437"/>
      <c r="CC8" s="437"/>
      <c r="CD8" s="437"/>
      <c r="CE8" s="437"/>
      <c r="CF8" s="437"/>
      <c r="CG8" s="436" t="s">
        <v>2</v>
      </c>
      <c r="CH8" s="437"/>
      <c r="CI8" s="437"/>
      <c r="CJ8" s="437"/>
      <c r="CK8" s="437"/>
      <c r="CL8" s="437"/>
      <c r="CM8" s="437"/>
      <c r="CN8" s="437"/>
      <c r="CO8" s="437"/>
      <c r="CP8" s="437"/>
      <c r="CQ8" s="437"/>
      <c r="CR8" s="437"/>
      <c r="CS8" s="437"/>
      <c r="CT8" s="442"/>
    </row>
    <row r="9" spans="1:98" ht="13.5" customHeight="1" x14ac:dyDescent="0.25">
      <c r="A9" s="400"/>
      <c r="B9" s="147"/>
      <c r="C9" s="305"/>
      <c r="D9" s="438"/>
      <c r="E9" s="439"/>
      <c r="F9" s="439"/>
      <c r="G9" s="439"/>
      <c r="H9" s="439"/>
      <c r="I9" s="439"/>
      <c r="J9" s="439"/>
      <c r="K9" s="439"/>
      <c r="L9" s="439"/>
      <c r="M9" s="439"/>
      <c r="N9" s="439"/>
      <c r="O9" s="439"/>
      <c r="P9" s="439"/>
      <c r="Q9" s="439"/>
      <c r="R9" s="439"/>
      <c r="S9" s="439"/>
      <c r="T9" s="439"/>
      <c r="U9" s="438"/>
      <c r="V9" s="439"/>
      <c r="W9" s="439"/>
      <c r="X9" s="439"/>
      <c r="Y9" s="439"/>
      <c r="Z9" s="439"/>
      <c r="AA9" s="439"/>
      <c r="AB9" s="439"/>
      <c r="AC9" s="439"/>
      <c r="AD9" s="439"/>
      <c r="AE9" s="439"/>
      <c r="AF9" s="439"/>
      <c r="AG9" s="439"/>
      <c r="AH9" s="439"/>
      <c r="AI9" s="439"/>
      <c r="AJ9" s="443"/>
      <c r="AK9" s="353"/>
      <c r="AL9" s="353"/>
      <c r="AM9" s="354"/>
      <c r="AN9" s="353"/>
      <c r="AO9" s="353"/>
      <c r="AP9" s="353"/>
      <c r="AQ9" s="353"/>
      <c r="AR9" s="363"/>
      <c r="AS9" s="353"/>
      <c r="AT9" s="353"/>
      <c r="AU9" s="353"/>
      <c r="AV9" s="353"/>
      <c r="AW9" s="353"/>
      <c r="AX9" s="353"/>
      <c r="AY9" s="353"/>
      <c r="AZ9" s="353"/>
      <c r="BA9" s="438"/>
      <c r="BB9" s="439"/>
      <c r="BC9" s="439"/>
      <c r="BD9" s="439"/>
      <c r="BE9" s="439"/>
      <c r="BF9" s="439"/>
      <c r="BG9" s="439"/>
      <c r="BH9" s="439"/>
      <c r="BI9" s="439"/>
      <c r="BJ9" s="439"/>
      <c r="BK9" s="439"/>
      <c r="BL9" s="439"/>
      <c r="BM9" s="439"/>
      <c r="BN9" s="439"/>
      <c r="BO9" s="439"/>
      <c r="BP9" s="443"/>
      <c r="BQ9" s="438"/>
      <c r="BR9" s="439"/>
      <c r="BS9" s="439"/>
      <c r="BT9" s="439"/>
      <c r="BU9" s="439"/>
      <c r="BV9" s="439"/>
      <c r="BW9" s="439"/>
      <c r="BX9" s="439"/>
      <c r="BY9" s="439"/>
      <c r="BZ9" s="439"/>
      <c r="CA9" s="439"/>
      <c r="CB9" s="439"/>
      <c r="CC9" s="439"/>
      <c r="CD9" s="439"/>
      <c r="CE9" s="439"/>
      <c r="CF9" s="439"/>
      <c r="CG9" s="438"/>
      <c r="CH9" s="439"/>
      <c r="CI9" s="439"/>
      <c r="CJ9" s="439"/>
      <c r="CK9" s="439"/>
      <c r="CL9" s="439"/>
      <c r="CM9" s="439"/>
      <c r="CN9" s="439"/>
      <c r="CO9" s="439"/>
      <c r="CP9" s="439"/>
      <c r="CQ9" s="439"/>
      <c r="CR9" s="439"/>
      <c r="CS9" s="439"/>
      <c r="CT9" s="443"/>
    </row>
    <row r="10" spans="1:98" ht="12" customHeight="1" x14ac:dyDescent="0.25">
      <c r="A10" s="400"/>
      <c r="B10" s="147"/>
      <c r="C10" s="305"/>
      <c r="D10" s="440"/>
      <c r="E10" s="441"/>
      <c r="F10" s="441"/>
      <c r="G10" s="441"/>
      <c r="H10" s="441"/>
      <c r="I10" s="441"/>
      <c r="J10" s="441"/>
      <c r="K10" s="441"/>
      <c r="L10" s="441"/>
      <c r="M10" s="441"/>
      <c r="N10" s="441"/>
      <c r="O10" s="441"/>
      <c r="P10" s="441"/>
      <c r="Q10" s="441"/>
      <c r="R10" s="441"/>
      <c r="S10" s="441"/>
      <c r="T10" s="441"/>
      <c r="U10" s="438"/>
      <c r="V10" s="439"/>
      <c r="W10" s="439"/>
      <c r="X10" s="439"/>
      <c r="Y10" s="439"/>
      <c r="Z10" s="439"/>
      <c r="AA10" s="439"/>
      <c r="AB10" s="439"/>
      <c r="AC10" s="439"/>
      <c r="AD10" s="439"/>
      <c r="AE10" s="439"/>
      <c r="AF10" s="439"/>
      <c r="AG10" s="439"/>
      <c r="AH10" s="439"/>
      <c r="AI10" s="439"/>
      <c r="AJ10" s="443"/>
      <c r="AK10" s="353"/>
      <c r="AL10" s="353"/>
      <c r="AM10" s="353"/>
      <c r="AN10" s="353"/>
      <c r="AO10" s="353"/>
      <c r="AP10" s="353"/>
      <c r="AQ10" s="353"/>
      <c r="AR10" s="363"/>
      <c r="AS10" s="353"/>
      <c r="AT10" s="353"/>
      <c r="AU10" s="353"/>
      <c r="AV10" s="353"/>
      <c r="AW10" s="353"/>
      <c r="AX10" s="353"/>
      <c r="AY10" s="353"/>
      <c r="AZ10" s="353"/>
      <c r="BA10" s="438"/>
      <c r="BB10" s="439"/>
      <c r="BC10" s="439"/>
      <c r="BD10" s="439"/>
      <c r="BE10" s="439"/>
      <c r="BF10" s="439"/>
      <c r="BG10" s="439"/>
      <c r="BH10" s="439"/>
      <c r="BI10" s="439"/>
      <c r="BJ10" s="439"/>
      <c r="BK10" s="439"/>
      <c r="BL10" s="439"/>
      <c r="BM10" s="439"/>
      <c r="BN10" s="439"/>
      <c r="BO10" s="439"/>
      <c r="BP10" s="443"/>
      <c r="BQ10" s="438"/>
      <c r="BR10" s="439"/>
      <c r="BS10" s="439"/>
      <c r="BT10" s="439"/>
      <c r="BU10" s="439"/>
      <c r="BV10" s="439"/>
      <c r="BW10" s="439"/>
      <c r="BX10" s="439"/>
      <c r="BY10" s="439"/>
      <c r="BZ10" s="439"/>
      <c r="CA10" s="439"/>
      <c r="CB10" s="439"/>
      <c r="CC10" s="439"/>
      <c r="CD10" s="439"/>
      <c r="CE10" s="439"/>
      <c r="CF10" s="439"/>
      <c r="CG10" s="438"/>
      <c r="CH10" s="439"/>
      <c r="CI10" s="439"/>
      <c r="CJ10" s="439"/>
      <c r="CK10" s="439"/>
      <c r="CL10" s="439"/>
      <c r="CM10" s="439"/>
      <c r="CN10" s="439"/>
      <c r="CO10" s="439"/>
      <c r="CP10" s="439"/>
      <c r="CQ10" s="439"/>
      <c r="CR10" s="439"/>
      <c r="CS10" s="439"/>
      <c r="CT10" s="443"/>
    </row>
    <row r="11" spans="1:98" ht="18.75" customHeight="1" x14ac:dyDescent="0.25">
      <c r="A11" s="400"/>
      <c r="B11" s="147"/>
      <c r="C11" s="305"/>
      <c r="D11" s="431" t="s">
        <v>18</v>
      </c>
      <c r="E11" s="432"/>
      <c r="F11" s="432"/>
      <c r="G11" s="432"/>
      <c r="H11" s="432"/>
      <c r="I11" s="432"/>
      <c r="J11" s="432"/>
      <c r="K11" s="432"/>
      <c r="L11" s="432"/>
      <c r="M11" s="432"/>
      <c r="N11" s="432"/>
      <c r="O11" s="432"/>
      <c r="P11" s="432"/>
      <c r="Q11" s="432"/>
      <c r="R11" s="432"/>
      <c r="S11" s="432"/>
      <c r="T11" s="433"/>
      <c r="U11" s="306" t="s">
        <v>19</v>
      </c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8"/>
      <c r="AK11" s="446" t="s">
        <v>46</v>
      </c>
      <c r="AL11" s="447"/>
      <c r="AM11" s="447"/>
      <c r="AN11" s="447"/>
      <c r="AO11" s="447"/>
      <c r="AP11" s="447"/>
      <c r="AQ11" s="447"/>
      <c r="AR11" s="447"/>
      <c r="AS11" s="447"/>
      <c r="AT11" s="447"/>
      <c r="AU11" s="447"/>
      <c r="AV11" s="447"/>
      <c r="AW11" s="447"/>
      <c r="AX11" s="447"/>
      <c r="AY11" s="447"/>
      <c r="AZ11" s="448"/>
      <c r="BA11" s="449" t="s">
        <v>20</v>
      </c>
      <c r="BB11" s="450"/>
      <c r="BC11" s="450"/>
      <c r="BD11" s="450"/>
      <c r="BE11" s="450"/>
      <c r="BF11" s="450"/>
      <c r="BG11" s="450"/>
      <c r="BH11" s="450"/>
      <c r="BI11" s="450"/>
      <c r="BJ11" s="450"/>
      <c r="BK11" s="450"/>
      <c r="BL11" s="450"/>
      <c r="BM11" s="450"/>
      <c r="BN11" s="450"/>
      <c r="BO11" s="450"/>
      <c r="BP11" s="451"/>
      <c r="BQ11" s="449" t="s">
        <v>21</v>
      </c>
      <c r="BR11" s="450"/>
      <c r="BS11" s="450"/>
      <c r="BT11" s="450"/>
      <c r="BU11" s="450"/>
      <c r="BV11" s="450"/>
      <c r="BW11" s="450"/>
      <c r="BX11" s="450"/>
      <c r="BY11" s="450"/>
      <c r="BZ11" s="450"/>
      <c r="CA11" s="450"/>
      <c r="CB11" s="450"/>
      <c r="CC11" s="450"/>
      <c r="CD11" s="450"/>
      <c r="CE11" s="450"/>
      <c r="CF11" s="451"/>
      <c r="CG11" s="449" t="s">
        <v>22</v>
      </c>
      <c r="CH11" s="450"/>
      <c r="CI11" s="450"/>
      <c r="CJ11" s="450"/>
      <c r="CK11" s="450"/>
      <c r="CL11" s="450"/>
      <c r="CM11" s="450"/>
      <c r="CN11" s="450"/>
      <c r="CO11" s="450"/>
      <c r="CP11" s="450"/>
      <c r="CQ11" s="450"/>
      <c r="CR11" s="450"/>
      <c r="CS11" s="450"/>
      <c r="CT11" s="451"/>
    </row>
    <row r="12" spans="1:98" s="9" customFormat="1" ht="162" customHeight="1" x14ac:dyDescent="0.25">
      <c r="A12" s="400"/>
      <c r="B12" s="147"/>
      <c r="C12" s="303" t="s">
        <v>1</v>
      </c>
      <c r="D12" s="434" t="str">
        <f>'Скорая медицинская помощь'!$D$12</f>
        <v>Утвержденное плановое задание в соответствии с заседанием Комиссии 6/2023</v>
      </c>
      <c r="E12" s="435"/>
      <c r="F12" s="421" t="str">
        <f>'Скорая медицинская помощь'!F12</f>
        <v>Принято к оплате оказанной медицинской помощи за 10 месяцев 2023 года</v>
      </c>
      <c r="G12" s="422"/>
      <c r="H12" s="435" t="str">
        <f>'Скорая медицинская помощь'!$H$12</f>
        <v>Проект планового задания для заседания Комиссии 7/2023</v>
      </c>
      <c r="I12" s="435"/>
      <c r="J12" s="150" t="s">
        <v>42</v>
      </c>
      <c r="K12" s="426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L12" s="427"/>
      <c r="M12" s="412" t="s">
        <v>11</v>
      </c>
      <c r="N12" s="412"/>
      <c r="O12" s="412" t="s">
        <v>43</v>
      </c>
      <c r="P12" s="412"/>
      <c r="Q12" s="410" t="s">
        <v>12</v>
      </c>
      <c r="R12" s="411"/>
      <c r="S12" s="412" t="s">
        <v>13</v>
      </c>
      <c r="T12" s="413"/>
      <c r="U12" s="444" t="str">
        <f>'Скорая медицинская помощь'!$D$12</f>
        <v>Утвержденное плановое задание в соответствии с заседанием Комиссии 6/2023</v>
      </c>
      <c r="V12" s="445"/>
      <c r="W12" s="421" t="str">
        <f>'Скорая медицинская помощь'!$F$12</f>
        <v>Принято к оплате оказанной медицинской помощи за 10 месяцев 2023 года</v>
      </c>
      <c r="X12" s="422"/>
      <c r="Y12" s="444" t="str">
        <f>'Скорая медицинская помощь'!$H$12</f>
        <v>Проект планового задания для заседания Комиссии 7/2023</v>
      </c>
      <c r="Z12" s="445"/>
      <c r="AA12" s="428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AB12" s="429"/>
      <c r="AC12" s="414" t="s">
        <v>11</v>
      </c>
      <c r="AD12" s="415"/>
      <c r="AE12" s="414" t="s">
        <v>41</v>
      </c>
      <c r="AF12" s="415"/>
      <c r="AG12" s="410" t="s">
        <v>12</v>
      </c>
      <c r="AH12" s="411"/>
      <c r="AI12" s="410" t="s">
        <v>13</v>
      </c>
      <c r="AJ12" s="418"/>
      <c r="AK12" s="419" t="str">
        <f>'Скорая медицинская помощь'!$D$12</f>
        <v>Утвержденное плановое задание в соответствии с заседанием Комиссии 6/2023</v>
      </c>
      <c r="AL12" s="420"/>
      <c r="AM12" s="423" t="str">
        <f>'Скорая медицинская помощь'!$F$12</f>
        <v>Принято к оплате оказанной медицинской помощи за 10 месяцев 2023 года</v>
      </c>
      <c r="AN12" s="424"/>
      <c r="AO12" s="420" t="str">
        <f>'Скорая медицинская помощь'!$H$12</f>
        <v>Проект планового задания для заседания Комиссии 7/2023</v>
      </c>
      <c r="AP12" s="420"/>
      <c r="AQ12" s="416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AR12" s="417"/>
      <c r="AS12" s="425" t="s">
        <v>11</v>
      </c>
      <c r="AT12" s="425"/>
      <c r="AU12" s="425" t="s">
        <v>12</v>
      </c>
      <c r="AV12" s="425"/>
      <c r="AW12" s="425" t="s">
        <v>43</v>
      </c>
      <c r="AX12" s="425"/>
      <c r="AY12" s="425" t="s">
        <v>13</v>
      </c>
      <c r="AZ12" s="430"/>
      <c r="BA12" s="419" t="str">
        <f>'Скорая медицинская помощь'!$D$12</f>
        <v>Утвержденное плановое задание в соответствии с заседанием Комиссии 6/2023</v>
      </c>
      <c r="BB12" s="420"/>
      <c r="BC12" s="423" t="str">
        <f>'Скорая медицинская помощь'!$F$12</f>
        <v>Принято к оплате оказанной медицинской помощи за 10 месяцев 2023 года</v>
      </c>
      <c r="BD12" s="424"/>
      <c r="BE12" s="420" t="str">
        <f>'Скорая медицинская помощь'!$H$12</f>
        <v>Проект планового задания для заседания Комиссии 7/2023</v>
      </c>
      <c r="BF12" s="420"/>
      <c r="BG12" s="416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BH12" s="417"/>
      <c r="BI12" s="425" t="s">
        <v>11</v>
      </c>
      <c r="BJ12" s="425"/>
      <c r="BK12" s="425" t="s">
        <v>12</v>
      </c>
      <c r="BL12" s="425"/>
      <c r="BM12" s="425" t="s">
        <v>43</v>
      </c>
      <c r="BN12" s="425"/>
      <c r="BO12" s="425" t="s">
        <v>13</v>
      </c>
      <c r="BP12" s="430"/>
      <c r="BQ12" s="419" t="str">
        <f>'Скорая медицинская помощь'!$D$12</f>
        <v>Утвержденное плановое задание в соответствии с заседанием Комиссии 6/2023</v>
      </c>
      <c r="BR12" s="420"/>
      <c r="BS12" s="423" t="str">
        <f>'Скорая медицинская помощь'!$F$12</f>
        <v>Принято к оплате оказанной медицинской помощи за 10 месяцев 2023 года</v>
      </c>
      <c r="BT12" s="424"/>
      <c r="BU12" s="420" t="str">
        <f>'Скорая медицинская помощь'!$H$12</f>
        <v>Проект планового задания для заседания Комиссии 7/2023</v>
      </c>
      <c r="BV12" s="420"/>
      <c r="BW12" s="416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BX12" s="417"/>
      <c r="BY12" s="425" t="s">
        <v>11</v>
      </c>
      <c r="BZ12" s="425"/>
      <c r="CA12" s="425" t="s">
        <v>12</v>
      </c>
      <c r="CB12" s="425"/>
      <c r="CC12" s="425" t="s">
        <v>43</v>
      </c>
      <c r="CD12" s="425"/>
      <c r="CE12" s="425" t="s">
        <v>13</v>
      </c>
      <c r="CF12" s="430"/>
      <c r="CG12" s="419" t="str">
        <f>'Скорая медицинская помощь'!$D$12</f>
        <v>Утвержденное плановое задание в соответствии с заседанием Комиссии 6/2023</v>
      </c>
      <c r="CH12" s="420"/>
      <c r="CI12" s="423" t="str">
        <f>'Скорая медицинская помощь'!$F$12</f>
        <v>Принято к оплате оказанной медицинской помощи за 10 месяцев 2023 года</v>
      </c>
      <c r="CJ12" s="424"/>
      <c r="CK12" s="420" t="str">
        <f>'Скорая медицинская помощь'!$H$12</f>
        <v>Проект планового задания для заседания Комиссии 7/2023</v>
      </c>
      <c r="CL12" s="420"/>
      <c r="CM12" s="416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CN12" s="417"/>
      <c r="CO12" s="425" t="s">
        <v>11</v>
      </c>
      <c r="CP12" s="425"/>
      <c r="CQ12" s="425" t="s">
        <v>43</v>
      </c>
      <c r="CR12" s="425"/>
      <c r="CS12" s="425" t="s">
        <v>13</v>
      </c>
      <c r="CT12" s="430"/>
    </row>
    <row r="13" spans="1:98" s="9" customFormat="1" ht="38.25" customHeight="1" x14ac:dyDescent="0.25">
      <c r="A13" s="112"/>
      <c r="B13" s="112"/>
      <c r="C13" s="113"/>
      <c r="D13" s="2" t="s">
        <v>15</v>
      </c>
      <c r="E13" s="1" t="s">
        <v>16</v>
      </c>
      <c r="F13" s="2" t="s">
        <v>15</v>
      </c>
      <c r="G13" s="1" t="s">
        <v>16</v>
      </c>
      <c r="H13" s="1" t="s">
        <v>15</v>
      </c>
      <c r="I13" s="1" t="s">
        <v>16</v>
      </c>
      <c r="J13" s="1" t="s">
        <v>16</v>
      </c>
      <c r="K13" s="114" t="s">
        <v>15</v>
      </c>
      <c r="L13" s="114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2" t="s">
        <v>15</v>
      </c>
      <c r="R13" s="1" t="s">
        <v>16</v>
      </c>
      <c r="S13" s="1" t="s">
        <v>15</v>
      </c>
      <c r="T13" s="115" t="s">
        <v>16</v>
      </c>
      <c r="U13" s="2" t="s">
        <v>15</v>
      </c>
      <c r="V13" s="1" t="s">
        <v>16</v>
      </c>
      <c r="W13" s="2" t="s">
        <v>15</v>
      </c>
      <c r="X13" s="1" t="s">
        <v>16</v>
      </c>
      <c r="Y13" s="2" t="s">
        <v>15</v>
      </c>
      <c r="Z13" s="1" t="s">
        <v>16</v>
      </c>
      <c r="AA13" s="116" t="s">
        <v>15</v>
      </c>
      <c r="AB13" s="117" t="s">
        <v>16</v>
      </c>
      <c r="AC13" s="118" t="s">
        <v>15</v>
      </c>
      <c r="AD13" s="151" t="s">
        <v>16</v>
      </c>
      <c r="AE13" s="2" t="s">
        <v>15</v>
      </c>
      <c r="AF13" s="1" t="s">
        <v>16</v>
      </c>
      <c r="AG13" s="2" t="s">
        <v>15</v>
      </c>
      <c r="AH13" s="1" t="s">
        <v>16</v>
      </c>
      <c r="AI13" s="2" t="s">
        <v>15</v>
      </c>
      <c r="AJ13" s="115" t="s">
        <v>16</v>
      </c>
      <c r="AK13" s="2" t="s">
        <v>15</v>
      </c>
      <c r="AL13" s="1" t="s">
        <v>16</v>
      </c>
      <c r="AM13" s="2" t="s">
        <v>15</v>
      </c>
      <c r="AN13" s="1" t="s">
        <v>16</v>
      </c>
      <c r="AO13" s="1" t="s">
        <v>15</v>
      </c>
      <c r="AP13" s="1" t="s">
        <v>16</v>
      </c>
      <c r="AQ13" s="114" t="s">
        <v>15</v>
      </c>
      <c r="AR13" s="364" t="s">
        <v>16</v>
      </c>
      <c r="AS13" s="1" t="s">
        <v>15</v>
      </c>
      <c r="AT13" s="1" t="s">
        <v>16</v>
      </c>
      <c r="AU13" s="1" t="s">
        <v>15</v>
      </c>
      <c r="AV13" s="1" t="s">
        <v>16</v>
      </c>
      <c r="AW13" s="1" t="s">
        <v>15</v>
      </c>
      <c r="AX13" s="1" t="s">
        <v>16</v>
      </c>
      <c r="AY13" s="1" t="s">
        <v>15</v>
      </c>
      <c r="AZ13" s="115" t="s">
        <v>16</v>
      </c>
      <c r="BA13" s="2" t="s">
        <v>15</v>
      </c>
      <c r="BB13" s="1" t="s">
        <v>16</v>
      </c>
      <c r="BC13" s="2" t="s">
        <v>15</v>
      </c>
      <c r="BD13" s="1" t="s">
        <v>16</v>
      </c>
      <c r="BE13" s="1" t="s">
        <v>15</v>
      </c>
      <c r="BF13" s="1" t="s">
        <v>16</v>
      </c>
      <c r="BG13" s="114" t="s">
        <v>15</v>
      </c>
      <c r="BH13" s="114" t="s">
        <v>16</v>
      </c>
      <c r="BI13" s="1" t="s">
        <v>15</v>
      </c>
      <c r="BJ13" s="1" t="s">
        <v>16</v>
      </c>
      <c r="BK13" s="1" t="s">
        <v>15</v>
      </c>
      <c r="BL13" s="1" t="s">
        <v>16</v>
      </c>
      <c r="BM13" s="1" t="s">
        <v>15</v>
      </c>
      <c r="BN13" s="1" t="s">
        <v>16</v>
      </c>
      <c r="BO13" s="1" t="s">
        <v>15</v>
      </c>
      <c r="BP13" s="115" t="s">
        <v>16</v>
      </c>
      <c r="BQ13" s="2" t="s">
        <v>15</v>
      </c>
      <c r="BR13" s="1" t="s">
        <v>16</v>
      </c>
      <c r="BS13" s="2" t="s">
        <v>15</v>
      </c>
      <c r="BT13" s="1" t="s">
        <v>16</v>
      </c>
      <c r="BU13" s="1" t="s">
        <v>15</v>
      </c>
      <c r="BV13" s="1" t="s">
        <v>16</v>
      </c>
      <c r="BW13" s="114" t="s">
        <v>15</v>
      </c>
      <c r="BX13" s="114" t="s">
        <v>16</v>
      </c>
      <c r="BY13" s="1" t="s">
        <v>15</v>
      </c>
      <c r="BZ13" s="1" t="s">
        <v>16</v>
      </c>
      <c r="CA13" s="1" t="s">
        <v>15</v>
      </c>
      <c r="CB13" s="1" t="s">
        <v>16</v>
      </c>
      <c r="CC13" s="1" t="s">
        <v>15</v>
      </c>
      <c r="CD13" s="1" t="s">
        <v>16</v>
      </c>
      <c r="CE13" s="1" t="s">
        <v>15</v>
      </c>
      <c r="CF13" s="115" t="s">
        <v>16</v>
      </c>
      <c r="CG13" s="2" t="s">
        <v>15</v>
      </c>
      <c r="CH13" s="1" t="s">
        <v>16</v>
      </c>
      <c r="CI13" s="2" t="s">
        <v>15</v>
      </c>
      <c r="CJ13" s="1" t="s">
        <v>16</v>
      </c>
      <c r="CK13" s="1" t="s">
        <v>15</v>
      </c>
      <c r="CL13" s="1" t="s">
        <v>16</v>
      </c>
      <c r="CM13" s="114" t="s">
        <v>15</v>
      </c>
      <c r="CN13" s="114" t="s">
        <v>16</v>
      </c>
      <c r="CO13" s="1" t="s">
        <v>15</v>
      </c>
      <c r="CP13" s="1" t="s">
        <v>16</v>
      </c>
      <c r="CQ13" s="1" t="s">
        <v>15</v>
      </c>
      <c r="CR13" s="1" t="s">
        <v>16</v>
      </c>
      <c r="CS13" s="1" t="s">
        <v>15</v>
      </c>
      <c r="CT13" s="115" t="s">
        <v>16</v>
      </c>
    </row>
    <row r="14" spans="1:98" x14ac:dyDescent="0.25">
      <c r="A14" s="175">
        <v>1</v>
      </c>
      <c r="B14" s="176" t="str">
        <f>'Скорая медицинская помощь'!B14</f>
        <v>410001</v>
      </c>
      <c r="C14" s="200" t="str">
        <f>'Скорая медицинская помощь'!C14</f>
        <v>ГБУЗ "КАМЧАТСКАЯ КРАЕВАЯ БОЛЬНИЦА ИМ. А.С. ЛУКАШЕВСКОГО"</v>
      </c>
      <c r="D14" s="154">
        <f>'[2]План 2023'!$F9</f>
        <v>0</v>
      </c>
      <c r="E14" s="155">
        <f>'[2]План 2023'!$G9</f>
        <v>0</v>
      </c>
      <c r="F14" s="177">
        <f>'[3]СВОД по МО'!$EU16</f>
        <v>0</v>
      </c>
      <c r="G14" s="177">
        <f>'[3]СВОД по МО'!$EX16</f>
        <v>0</v>
      </c>
      <c r="H14" s="156">
        <f>'[1]План 2023'!$F9</f>
        <v>0</v>
      </c>
      <c r="I14" s="155">
        <f>'[1]План 2023'!$G9</f>
        <v>0</v>
      </c>
      <c r="J14" s="155">
        <f>'[1]План 2023'!$H9</f>
        <v>0</v>
      </c>
      <c r="K14" s="160">
        <f t="shared" ref="K14:K45" si="0">H14-D14</f>
        <v>0</v>
      </c>
      <c r="L14" s="162">
        <f t="shared" ref="L14:L45" si="1">I14-E14</f>
        <v>0</v>
      </c>
      <c r="M14" s="157"/>
      <c r="N14" s="158"/>
      <c r="O14" s="157"/>
      <c r="P14" s="158"/>
      <c r="Q14" s="158"/>
      <c r="R14" s="158"/>
      <c r="S14" s="157"/>
      <c r="T14" s="159"/>
      <c r="U14" s="154">
        <f>'[2]План 2023'!$K9</f>
        <v>13135</v>
      </c>
      <c r="V14" s="155">
        <f>'[2]План 2023'!$L9</f>
        <v>19206.82</v>
      </c>
      <c r="W14" s="177">
        <f>'[3]СВОД по МО'!$FI16</f>
        <v>10670</v>
      </c>
      <c r="X14" s="177">
        <f>'[3]СВОД по МО'!$FL16</f>
        <v>15584.547640000001</v>
      </c>
      <c r="Y14" s="156">
        <f>'[1]План 2023'!$K9</f>
        <v>13135</v>
      </c>
      <c r="Z14" s="155">
        <f>'[1]План 2023'!$L9</f>
        <v>19206.82</v>
      </c>
      <c r="AA14" s="160">
        <f t="shared" ref="AA14:AA55" si="2">Y14-U14</f>
        <v>0</v>
      </c>
      <c r="AB14" s="162">
        <f t="shared" ref="AB14:AB56" si="3">Z14-V14</f>
        <v>0</v>
      </c>
      <c r="AC14" s="157"/>
      <c r="AD14" s="158"/>
      <c r="AE14" s="157"/>
      <c r="AF14" s="158"/>
      <c r="AG14" s="157"/>
      <c r="AH14" s="158"/>
      <c r="AI14" s="157"/>
      <c r="AJ14" s="159"/>
      <c r="AK14" s="190">
        <f>'[2]План 2023'!$O9</f>
        <v>0</v>
      </c>
      <c r="AL14" s="158">
        <f>'[2]План 2023'!$P9</f>
        <v>0</v>
      </c>
      <c r="AM14" s="177">
        <f>'[3]СВОД по МО'!$FU16</f>
        <v>0</v>
      </c>
      <c r="AN14" s="177">
        <f>'[3]СВОД по МО'!$FX16</f>
        <v>0</v>
      </c>
      <c r="AO14" s="158">
        <f>'[1]План 2023'!$O9</f>
        <v>0</v>
      </c>
      <c r="AP14" s="158">
        <f>'[1]План 2023'!$P9</f>
        <v>0</v>
      </c>
      <c r="AQ14" s="160">
        <f>AO14-AK14</f>
        <v>0</v>
      </c>
      <c r="AR14" s="365">
        <f t="shared" ref="AQ14:AR45" si="4">AP14-AL14</f>
        <v>0</v>
      </c>
      <c r="AS14" s="158"/>
      <c r="AT14" s="158"/>
      <c r="AU14" s="158"/>
      <c r="AV14" s="158"/>
      <c r="AW14" s="158"/>
      <c r="AX14" s="158"/>
      <c r="AY14" s="158"/>
      <c r="AZ14" s="159"/>
      <c r="BA14" s="154">
        <f>'[2]План 2023'!$Q9</f>
        <v>7763</v>
      </c>
      <c r="BB14" s="155">
        <f>'[2]План 2023'!$R9</f>
        <v>35024.89</v>
      </c>
      <c r="BC14" s="177">
        <f>'[3]СВОД по МО'!$GA16</f>
        <v>6268</v>
      </c>
      <c r="BD14" s="177">
        <f>'[3]СВОД по МО'!$GD16</f>
        <v>28323.684800000003</v>
      </c>
      <c r="BE14" s="156">
        <f>'[1]План 2023'!$Q9</f>
        <v>7763</v>
      </c>
      <c r="BF14" s="155">
        <f>'[1]План 2023'!$R9</f>
        <v>35024.89</v>
      </c>
      <c r="BG14" s="160">
        <f t="shared" ref="BG14:BG45" si="5">BE14-BA14</f>
        <v>0</v>
      </c>
      <c r="BH14" s="162">
        <f t="shared" ref="BH14:BH45" si="6">BF14-BB14</f>
        <v>0</v>
      </c>
      <c r="BI14" s="157"/>
      <c r="BJ14" s="158"/>
      <c r="BK14" s="158"/>
      <c r="BL14" s="158"/>
      <c r="BM14" s="157"/>
      <c r="BN14" s="161"/>
      <c r="BO14" s="157"/>
      <c r="BP14" s="159"/>
      <c r="BQ14" s="154">
        <f>'[2]План 2023'!$S9</f>
        <v>2530</v>
      </c>
      <c r="BR14" s="155">
        <f>'[2]План 2023'!$T9+'[2]План 2023'!$X9</f>
        <v>47000.553039999999</v>
      </c>
      <c r="BS14" s="177">
        <f>'[3]СВОД по МО'!$GJ16</f>
        <v>2039</v>
      </c>
      <c r="BT14" s="177">
        <f>'[3]СВОД по МО'!$GM16</f>
        <v>11679.817809999999</v>
      </c>
      <c r="BU14" s="156">
        <f>'[1]План 2023'!$S9</f>
        <v>2530</v>
      </c>
      <c r="BV14" s="155">
        <f>'[1]План 2023'!$T9+'[1]План 2023'!$X9</f>
        <v>47000.553039999999</v>
      </c>
      <c r="BW14" s="160">
        <f t="shared" ref="BW14:BW45" si="7">BU14-BQ14</f>
        <v>0</v>
      </c>
      <c r="BX14" s="162">
        <f t="shared" ref="BX14:BX45" si="8">BV14-BR14</f>
        <v>0</v>
      </c>
      <c r="BY14" s="157"/>
      <c r="BZ14" s="158"/>
      <c r="CA14" s="158"/>
      <c r="CB14" s="158"/>
      <c r="CC14" s="157"/>
      <c r="CD14" s="158"/>
      <c r="CE14" s="157"/>
      <c r="CF14" s="159"/>
      <c r="CG14" s="154">
        <f>'[2]План 2023'!$W9</f>
        <v>7509</v>
      </c>
      <c r="CH14" s="155">
        <f>'[2]План 2023'!$X9</f>
        <v>32623.66604</v>
      </c>
      <c r="CI14" s="177">
        <f>'[3]СВОД по МО'!$GU16</f>
        <v>-7003</v>
      </c>
      <c r="CJ14" s="177">
        <f>'[3]СВОД по МО'!$GX16</f>
        <v>20038.944130000003</v>
      </c>
      <c r="CK14" s="156">
        <f>'[1]План 2023'!$W9</f>
        <v>7509</v>
      </c>
      <c r="CL14" s="155">
        <f>'[1]План 2023'!$X9</f>
        <v>32623.66604</v>
      </c>
      <c r="CM14" s="160">
        <f t="shared" ref="CM14:CM45" si="9">CK14-CG14</f>
        <v>0</v>
      </c>
      <c r="CN14" s="162">
        <f t="shared" ref="CN14:CN45" si="10">CL14-CH14</f>
        <v>0</v>
      </c>
      <c r="CO14" s="157"/>
      <c r="CP14" s="161"/>
      <c r="CQ14" s="157"/>
      <c r="CR14" s="161"/>
      <c r="CS14" s="157"/>
      <c r="CT14" s="163"/>
    </row>
    <row r="15" spans="1:98" x14ac:dyDescent="0.25">
      <c r="A15" s="178">
        <v>2</v>
      </c>
      <c r="B15" s="179" t="str">
        <f>'Скорая медицинская помощь'!B15</f>
        <v>410002</v>
      </c>
      <c r="C15" s="201" t="str">
        <f>'Скорая медицинская помощь'!C15</f>
        <v>ГБУЗ ККДБ</v>
      </c>
      <c r="D15" s="174">
        <f>'[2]План 2023'!$F10</f>
        <v>0</v>
      </c>
      <c r="E15" s="120">
        <f>'[2]План 2023'!$G10</f>
        <v>0</v>
      </c>
      <c r="F15" s="76">
        <f>'[3]СВОД по МО'!$EU17</f>
        <v>0</v>
      </c>
      <c r="G15" s="76">
        <f>'[3]СВОД по МО'!$EX17</f>
        <v>0</v>
      </c>
      <c r="H15" s="180">
        <f>'[1]План 2023'!$F10</f>
        <v>0</v>
      </c>
      <c r="I15" s="120">
        <f>'[1]План 2023'!$G10</f>
        <v>0</v>
      </c>
      <c r="J15" s="120">
        <f>'[1]План 2023'!$H10</f>
        <v>0</v>
      </c>
      <c r="K15" s="14">
        <f t="shared" si="0"/>
        <v>0</v>
      </c>
      <c r="L15" s="58">
        <f t="shared" si="1"/>
        <v>0</v>
      </c>
      <c r="M15" s="5"/>
      <c r="N15" s="79"/>
      <c r="O15" s="5"/>
      <c r="P15" s="79"/>
      <c r="Q15" s="79"/>
      <c r="R15" s="79"/>
      <c r="S15" s="5"/>
      <c r="T15" s="119"/>
      <c r="U15" s="174">
        <f>'[2]План 2023'!$K10</f>
        <v>6102</v>
      </c>
      <c r="V15" s="120">
        <f>'[2]План 2023'!$L10</f>
        <v>9933.94</v>
      </c>
      <c r="W15" s="76">
        <f>'[3]СВОД по МО'!$FI17</f>
        <v>4335</v>
      </c>
      <c r="X15" s="76">
        <f>'[3]СВОД по МО'!$FL17</f>
        <v>7085.25533</v>
      </c>
      <c r="Y15" s="180">
        <f>'[1]План 2023'!$K10</f>
        <v>6102</v>
      </c>
      <c r="Z15" s="120">
        <f>'[1]План 2023'!$L10</f>
        <v>9933.94</v>
      </c>
      <c r="AA15" s="14">
        <f t="shared" si="2"/>
        <v>0</v>
      </c>
      <c r="AB15" s="58">
        <f t="shared" si="3"/>
        <v>0</v>
      </c>
      <c r="AC15" s="5"/>
      <c r="AD15" s="79"/>
      <c r="AE15" s="5"/>
      <c r="AF15" s="79"/>
      <c r="AG15" s="5"/>
      <c r="AH15" s="79"/>
      <c r="AI15" s="5"/>
      <c r="AJ15" s="119"/>
      <c r="AK15" s="191">
        <f>'[2]План 2023'!$O10</f>
        <v>0</v>
      </c>
      <c r="AL15" s="79">
        <f>'[2]План 2023'!$P10</f>
        <v>0</v>
      </c>
      <c r="AM15" s="76">
        <f>'[3]СВОД по МО'!$FU17</f>
        <v>0</v>
      </c>
      <c r="AN15" s="76">
        <f>'[3]СВОД по МО'!$FX17</f>
        <v>0</v>
      </c>
      <c r="AO15" s="79">
        <f>'[1]План 2023'!$O10</f>
        <v>0</v>
      </c>
      <c r="AP15" s="79">
        <f>'[1]План 2023'!$P10</f>
        <v>0</v>
      </c>
      <c r="AQ15" s="14">
        <f t="shared" si="4"/>
        <v>0</v>
      </c>
      <c r="AR15" s="359">
        <f t="shared" si="4"/>
        <v>0</v>
      </c>
      <c r="AS15" s="79"/>
      <c r="AT15" s="79"/>
      <c r="AU15" s="79"/>
      <c r="AV15" s="79"/>
      <c r="AW15" s="79"/>
      <c r="AX15" s="79"/>
      <c r="AY15" s="79"/>
      <c r="AZ15" s="119"/>
      <c r="BA15" s="174">
        <f>'[2]План 2023'!$Q10</f>
        <v>4000</v>
      </c>
      <c r="BB15" s="120">
        <f>'[2]План 2023'!$R10</f>
        <v>13616.2</v>
      </c>
      <c r="BC15" s="76">
        <f>'[3]СВОД по МО'!$GA17</f>
        <v>3048</v>
      </c>
      <c r="BD15" s="76">
        <f>'[3]СВОД по МО'!$GD17</f>
        <v>10510.44183</v>
      </c>
      <c r="BE15" s="180">
        <f>'[1]План 2023'!$Q10</f>
        <v>4000</v>
      </c>
      <c r="BF15" s="120">
        <f>'[1]План 2023'!$R10</f>
        <v>13616.2</v>
      </c>
      <c r="BG15" s="14">
        <f t="shared" si="5"/>
        <v>0</v>
      </c>
      <c r="BH15" s="58">
        <f t="shared" si="6"/>
        <v>0</v>
      </c>
      <c r="BI15" s="5"/>
      <c r="BJ15" s="79"/>
      <c r="BK15" s="79"/>
      <c r="BL15" s="79"/>
      <c r="BM15" s="5"/>
      <c r="BN15" s="6"/>
      <c r="BO15" s="5"/>
      <c r="BP15" s="119"/>
      <c r="BQ15" s="174">
        <f>'[2]План 2023'!$S10</f>
        <v>2000</v>
      </c>
      <c r="BR15" s="120">
        <f>'[2]План 2023'!$T10+'[2]План 2023'!$X10</f>
        <v>24142.347760000001</v>
      </c>
      <c r="BS15" s="76">
        <f>'[3]СВОД по МО'!$GJ17</f>
        <v>1629</v>
      </c>
      <c r="BT15" s="76">
        <f>'[3]СВОД по МО'!$GM17</f>
        <v>9779.1756100000021</v>
      </c>
      <c r="BU15" s="180">
        <f>'[1]План 2023'!$S10</f>
        <v>2000</v>
      </c>
      <c r="BV15" s="120">
        <f>'[1]План 2023'!$T10+'[1]План 2023'!$X10</f>
        <v>24142.347760000001</v>
      </c>
      <c r="BW15" s="14">
        <f t="shared" si="7"/>
        <v>0</v>
      </c>
      <c r="BX15" s="58">
        <f t="shared" si="8"/>
        <v>0</v>
      </c>
      <c r="BY15" s="5"/>
      <c r="BZ15" s="79"/>
      <c r="CA15" s="79"/>
      <c r="CB15" s="79"/>
      <c r="CC15" s="5"/>
      <c r="CD15" s="79"/>
      <c r="CE15" s="5"/>
      <c r="CF15" s="119"/>
      <c r="CG15" s="174">
        <f>'[2]План 2023'!$W10</f>
        <v>2620</v>
      </c>
      <c r="CH15" s="120">
        <f>'[2]План 2023'!$X10</f>
        <v>12562.147760000002</v>
      </c>
      <c r="CI15" s="76">
        <f>'[3]СВОД по МО'!$GU17</f>
        <v>-4815</v>
      </c>
      <c r="CJ15" s="76">
        <f>'[3]СВОД по МО'!$GX17</f>
        <v>7206.1156100000007</v>
      </c>
      <c r="CK15" s="180">
        <f>'[1]План 2023'!$W10</f>
        <v>2620</v>
      </c>
      <c r="CL15" s="120">
        <f>'[1]План 2023'!$X10</f>
        <v>12562.147760000002</v>
      </c>
      <c r="CM15" s="14">
        <f t="shared" si="9"/>
        <v>0</v>
      </c>
      <c r="CN15" s="58">
        <f>CL15-CH15</f>
        <v>0</v>
      </c>
      <c r="CO15" s="5"/>
      <c r="CP15" s="6"/>
      <c r="CQ15" s="5"/>
      <c r="CR15" s="6"/>
      <c r="CS15" s="5"/>
      <c r="CT15" s="164"/>
    </row>
    <row r="16" spans="1:98" x14ac:dyDescent="0.25">
      <c r="A16" s="178">
        <v>3</v>
      </c>
      <c r="B16" s="179" t="str">
        <f>'Скорая медицинская помощь'!B16</f>
        <v>410003</v>
      </c>
      <c r="C16" s="201" t="str">
        <f>'Скорая медицинская помощь'!C16</f>
        <v>ГБУЗ ККСП</v>
      </c>
      <c r="D16" s="174">
        <f>'[2]План 2023'!$F11</f>
        <v>0</v>
      </c>
      <c r="E16" s="120">
        <f>'[2]План 2023'!$G11</f>
        <v>0</v>
      </c>
      <c r="F16" s="76">
        <f>'[3]СВОД по МО'!$EU18</f>
        <v>0</v>
      </c>
      <c r="G16" s="76">
        <f>'[3]СВОД по МО'!$EX18</f>
        <v>0</v>
      </c>
      <c r="H16" s="180">
        <f>'[1]План 2023'!$F11</f>
        <v>0</v>
      </c>
      <c r="I16" s="120">
        <f>'[1]План 2023'!$G11</f>
        <v>0</v>
      </c>
      <c r="J16" s="120">
        <f>'[1]План 2023'!$H11</f>
        <v>0</v>
      </c>
      <c r="K16" s="14">
        <f t="shared" si="0"/>
        <v>0</v>
      </c>
      <c r="L16" s="58">
        <f t="shared" si="1"/>
        <v>0</v>
      </c>
      <c r="M16" s="5"/>
      <c r="N16" s="79"/>
      <c r="O16" s="5"/>
      <c r="P16" s="79"/>
      <c r="Q16" s="79"/>
      <c r="R16" s="79"/>
      <c r="S16" s="5"/>
      <c r="T16" s="119"/>
      <c r="U16" s="174">
        <f>'[2]План 2023'!$K11</f>
        <v>0</v>
      </c>
      <c r="V16" s="120">
        <f>'[2]План 2023'!$L11</f>
        <v>0</v>
      </c>
      <c r="W16" s="76">
        <f>'[3]СВОД по МО'!$FI18</f>
        <v>0</v>
      </c>
      <c r="X16" s="76">
        <f>'[3]СВОД по МО'!$FL18</f>
        <v>0</v>
      </c>
      <c r="Y16" s="180">
        <f>'[1]План 2023'!$K11</f>
        <v>0</v>
      </c>
      <c r="Z16" s="120">
        <f>'[1]План 2023'!$L11</f>
        <v>0</v>
      </c>
      <c r="AA16" s="14">
        <f t="shared" si="2"/>
        <v>0</v>
      </c>
      <c r="AB16" s="58">
        <f t="shared" si="3"/>
        <v>0</v>
      </c>
      <c r="AC16" s="5"/>
      <c r="AD16" s="79"/>
      <c r="AE16" s="5"/>
      <c r="AF16" s="79"/>
      <c r="AG16" s="5"/>
      <c r="AH16" s="79"/>
      <c r="AI16" s="5"/>
      <c r="AJ16" s="119"/>
      <c r="AK16" s="191">
        <f>'[2]План 2023'!$O11</f>
        <v>0</v>
      </c>
      <c r="AL16" s="79">
        <f>'[2]План 2023'!$P11</f>
        <v>0</v>
      </c>
      <c r="AM16" s="76">
        <f>'[3]СВОД по МО'!$FU18</f>
        <v>0</v>
      </c>
      <c r="AN16" s="76">
        <f>'[3]СВОД по МО'!$FX18</f>
        <v>0</v>
      </c>
      <c r="AO16" s="79">
        <f>'[1]План 2023'!$O11</f>
        <v>0</v>
      </c>
      <c r="AP16" s="79">
        <f>'[1]План 2023'!$P11</f>
        <v>0</v>
      </c>
      <c r="AQ16" s="14">
        <f t="shared" si="4"/>
        <v>0</v>
      </c>
      <c r="AR16" s="359">
        <f t="shared" si="4"/>
        <v>0</v>
      </c>
      <c r="AS16" s="79"/>
      <c r="AT16" s="79"/>
      <c r="AU16" s="79"/>
      <c r="AV16" s="79"/>
      <c r="AW16" s="79"/>
      <c r="AX16" s="79"/>
      <c r="AY16" s="79"/>
      <c r="AZ16" s="119"/>
      <c r="BA16" s="174">
        <f>'[2]План 2023'!$Q11</f>
        <v>0</v>
      </c>
      <c r="BB16" s="120">
        <f>'[2]План 2023'!$R11</f>
        <v>0</v>
      </c>
      <c r="BC16" s="76">
        <f>'[3]СВОД по МО'!$GA18</f>
        <v>0</v>
      </c>
      <c r="BD16" s="76">
        <f>'[3]СВОД по МО'!$GD18</f>
        <v>0</v>
      </c>
      <c r="BE16" s="180">
        <f>'[1]План 2023'!$Q11</f>
        <v>0</v>
      </c>
      <c r="BF16" s="120">
        <f>'[1]План 2023'!$R11</f>
        <v>0</v>
      </c>
      <c r="BG16" s="14">
        <f t="shared" si="5"/>
        <v>0</v>
      </c>
      <c r="BH16" s="58">
        <f t="shared" si="6"/>
        <v>0</v>
      </c>
      <c r="BI16" s="5"/>
      <c r="BJ16" s="79"/>
      <c r="BK16" s="79"/>
      <c r="BL16" s="79"/>
      <c r="BM16" s="5"/>
      <c r="BN16" s="6"/>
      <c r="BO16" s="5"/>
      <c r="BP16" s="119"/>
      <c r="BQ16" s="174">
        <f>'[2]План 2023'!$S11</f>
        <v>13818</v>
      </c>
      <c r="BR16" s="120">
        <f>'[2]План 2023'!$T11+'[2]План 2023'!$X11</f>
        <v>84002.15</v>
      </c>
      <c r="BS16" s="76">
        <f>'[3]СВОД по МО'!$GJ18</f>
        <v>11374</v>
      </c>
      <c r="BT16" s="76">
        <f>'[3]СВОД по МО'!$GM18</f>
        <v>65201.12834000001</v>
      </c>
      <c r="BU16" s="180">
        <f>'[1]План 2023'!$S11</f>
        <v>13818</v>
      </c>
      <c r="BV16" s="120">
        <f>'[1]План 2023'!$T11+'[1]План 2023'!$X11</f>
        <v>84002.15</v>
      </c>
      <c r="BW16" s="14">
        <f t="shared" si="7"/>
        <v>0</v>
      </c>
      <c r="BX16" s="58">
        <f>BV16-BR16</f>
        <v>0</v>
      </c>
      <c r="BY16" s="5"/>
      <c r="BZ16" s="79"/>
      <c r="CA16" s="79"/>
      <c r="CB16" s="79"/>
      <c r="CC16" s="5"/>
      <c r="CD16" s="79"/>
      <c r="CE16" s="5"/>
      <c r="CF16" s="119"/>
      <c r="CG16" s="174">
        <f>'[2]План 2023'!$W11</f>
        <v>0</v>
      </c>
      <c r="CH16" s="120">
        <f>'[2]План 2023'!$X11</f>
        <v>0</v>
      </c>
      <c r="CI16" s="76">
        <f>'[3]СВОД по МО'!$GU18</f>
        <v>0</v>
      </c>
      <c r="CJ16" s="76">
        <f>'[3]СВОД по МО'!$GX18</f>
        <v>0</v>
      </c>
      <c r="CK16" s="180">
        <f>'[1]План 2023'!$W11</f>
        <v>0</v>
      </c>
      <c r="CL16" s="120">
        <f>'[1]План 2023'!$X11</f>
        <v>0</v>
      </c>
      <c r="CM16" s="14">
        <f t="shared" si="9"/>
        <v>0</v>
      </c>
      <c r="CN16" s="58">
        <f t="shared" si="10"/>
        <v>0</v>
      </c>
      <c r="CO16" s="5"/>
      <c r="CP16" s="6"/>
      <c r="CQ16" s="5"/>
      <c r="CR16" s="6"/>
      <c r="CS16" s="5"/>
      <c r="CT16" s="164"/>
    </row>
    <row r="17" spans="1:100" x14ac:dyDescent="0.25">
      <c r="A17" s="178">
        <v>4</v>
      </c>
      <c r="B17" s="179" t="str">
        <f>'Скорая медицинская помощь'!B17</f>
        <v>410004</v>
      </c>
      <c r="C17" s="201" t="str">
        <f>'Скорая медицинская помощь'!C17</f>
        <v>ГБУЗ КККВД</v>
      </c>
      <c r="D17" s="174">
        <f>'[2]План 2023'!$F12</f>
        <v>0</v>
      </c>
      <c r="E17" s="120">
        <f>'[2]План 2023'!$G12</f>
        <v>0</v>
      </c>
      <c r="F17" s="76">
        <f>'[3]СВОД по МО'!$EU19</f>
        <v>0</v>
      </c>
      <c r="G17" s="76">
        <f>'[3]СВОД по МО'!$EX19</f>
        <v>0</v>
      </c>
      <c r="H17" s="180">
        <f>'[1]План 2023'!$F12</f>
        <v>0</v>
      </c>
      <c r="I17" s="120">
        <f>'[1]План 2023'!$G12</f>
        <v>0</v>
      </c>
      <c r="J17" s="120">
        <f>'[1]План 2023'!$H12</f>
        <v>0</v>
      </c>
      <c r="K17" s="14">
        <f t="shared" si="0"/>
        <v>0</v>
      </c>
      <c r="L17" s="58">
        <f t="shared" si="1"/>
        <v>0</v>
      </c>
      <c r="M17" s="5"/>
      <c r="N17" s="79"/>
      <c r="O17" s="5"/>
      <c r="P17" s="79"/>
      <c r="Q17" s="79"/>
      <c r="R17" s="79"/>
      <c r="S17" s="5"/>
      <c r="T17" s="119"/>
      <c r="U17" s="174">
        <f>'[2]План 2023'!$K12</f>
        <v>3635</v>
      </c>
      <c r="V17" s="120">
        <f>'[2]План 2023'!$L12</f>
        <v>4245</v>
      </c>
      <c r="W17" s="76">
        <f>'[3]СВОД по МО'!$FI19</f>
        <v>2927</v>
      </c>
      <c r="X17" s="76">
        <f>'[3]СВОД по МО'!$FL19</f>
        <v>3421.2823499999995</v>
      </c>
      <c r="Y17" s="180">
        <f>'[1]План 2023'!$K12</f>
        <v>3635</v>
      </c>
      <c r="Z17" s="120">
        <f>'[1]План 2023'!$L12</f>
        <v>4245</v>
      </c>
      <c r="AA17" s="14">
        <f t="shared" si="2"/>
        <v>0</v>
      </c>
      <c r="AB17" s="58">
        <f t="shared" si="3"/>
        <v>0</v>
      </c>
      <c r="AC17" s="5"/>
      <c r="AD17" s="79"/>
      <c r="AE17" s="5"/>
      <c r="AF17" s="79"/>
      <c r="AG17" s="5"/>
      <c r="AH17" s="79"/>
      <c r="AI17" s="5"/>
      <c r="AJ17" s="119"/>
      <c r="AK17" s="191">
        <f>'[2]План 2023'!$O12</f>
        <v>0</v>
      </c>
      <c r="AL17" s="79">
        <f>'[2]План 2023'!$P12</f>
        <v>0</v>
      </c>
      <c r="AM17" s="76">
        <f>'[3]СВОД по МО'!$FU19</f>
        <v>0</v>
      </c>
      <c r="AN17" s="76">
        <f>'[3]СВОД по МО'!$FX19</f>
        <v>0</v>
      </c>
      <c r="AO17" s="79">
        <f>'[1]План 2023'!$O12</f>
        <v>0</v>
      </c>
      <c r="AP17" s="79">
        <f>'[1]План 2023'!$P12</f>
        <v>0</v>
      </c>
      <c r="AQ17" s="14">
        <f t="shared" si="4"/>
        <v>0</v>
      </c>
      <c r="AR17" s="359">
        <f t="shared" si="4"/>
        <v>0</v>
      </c>
      <c r="AS17" s="79"/>
      <c r="AT17" s="79"/>
      <c r="AU17" s="79"/>
      <c r="AV17" s="79"/>
      <c r="AW17" s="79"/>
      <c r="AX17" s="79"/>
      <c r="AY17" s="79"/>
      <c r="AZ17" s="119"/>
      <c r="BA17" s="174">
        <f>'[2]План 2023'!$Q12</f>
        <v>0</v>
      </c>
      <c r="BB17" s="120">
        <f>'[2]План 2023'!$R12</f>
        <v>0</v>
      </c>
      <c r="BC17" s="76">
        <f>'[3]СВОД по МО'!$GA19</f>
        <v>0</v>
      </c>
      <c r="BD17" s="76">
        <f>'[3]СВОД по МО'!$GD19</f>
        <v>0</v>
      </c>
      <c r="BE17" s="180">
        <f>'[1]План 2023'!$Q12</f>
        <v>0</v>
      </c>
      <c r="BF17" s="120">
        <f>'[1]План 2023'!$R12</f>
        <v>0</v>
      </c>
      <c r="BG17" s="14">
        <f t="shared" si="5"/>
        <v>0</v>
      </c>
      <c r="BH17" s="58">
        <f t="shared" si="6"/>
        <v>0</v>
      </c>
      <c r="BI17" s="5"/>
      <c r="BJ17" s="79"/>
      <c r="BK17" s="79"/>
      <c r="BL17" s="79"/>
      <c r="BM17" s="5"/>
      <c r="BN17" s="6"/>
      <c r="BO17" s="5"/>
      <c r="BP17" s="119"/>
      <c r="BQ17" s="174">
        <f>'[2]План 2023'!$S12</f>
        <v>9700</v>
      </c>
      <c r="BR17" s="120">
        <f>'[2]План 2023'!$T12+'[2]План 2023'!$X12</f>
        <v>56143.6</v>
      </c>
      <c r="BS17" s="76">
        <f>'[3]СВОД по МО'!$GJ19</f>
        <v>8615</v>
      </c>
      <c r="BT17" s="76">
        <f>'[3]СВОД по МО'!$GM19</f>
        <v>49864.780149999999</v>
      </c>
      <c r="BU17" s="180">
        <f>'[1]План 2023'!$S12</f>
        <v>9700</v>
      </c>
      <c r="BV17" s="120">
        <f>'[1]План 2023'!$T12+'[1]План 2023'!$X12</f>
        <v>56143.6</v>
      </c>
      <c r="BW17" s="14">
        <f t="shared" si="7"/>
        <v>0</v>
      </c>
      <c r="BX17" s="58">
        <f t="shared" si="8"/>
        <v>0</v>
      </c>
      <c r="BY17" s="5">
        <v>815</v>
      </c>
      <c r="BZ17" s="79">
        <v>4717.22</v>
      </c>
      <c r="CA17" s="79"/>
      <c r="CB17" s="79"/>
      <c r="CC17" s="5"/>
      <c r="CD17" s="79"/>
      <c r="CE17" s="5"/>
      <c r="CF17" s="119"/>
      <c r="CG17" s="174">
        <f>'[2]План 2023'!$W12</f>
        <v>0</v>
      </c>
      <c r="CH17" s="120">
        <f>'[2]План 2023'!$X12</f>
        <v>0</v>
      </c>
      <c r="CI17" s="76">
        <f>'[3]СВОД по МО'!$GU19</f>
        <v>-3811</v>
      </c>
      <c r="CJ17" s="76">
        <f>'[3]СВОД по МО'!$GX19</f>
        <v>-1835.4057799999998</v>
      </c>
      <c r="CK17" s="180">
        <f>'[1]План 2023'!$W12</f>
        <v>0</v>
      </c>
      <c r="CL17" s="120">
        <f>'[1]План 2023'!$X12</f>
        <v>0</v>
      </c>
      <c r="CM17" s="14">
        <f t="shared" si="9"/>
        <v>0</v>
      </c>
      <c r="CN17" s="58">
        <f t="shared" si="10"/>
        <v>0</v>
      </c>
      <c r="CO17" s="5"/>
      <c r="CP17" s="6"/>
      <c r="CQ17" s="5"/>
      <c r="CR17" s="6"/>
      <c r="CS17" s="5"/>
      <c r="CT17" s="164"/>
    </row>
    <row r="18" spans="1:100" ht="17.25" customHeight="1" x14ac:dyDescent="0.25">
      <c r="A18" s="178">
        <v>5</v>
      </c>
      <c r="B18" s="179" t="str">
        <f>'Скорая медицинская помощь'!B18</f>
        <v>410005</v>
      </c>
      <c r="C18" s="201" t="str">
        <f>'Скорая медицинская помощь'!C18</f>
        <v>ГБУЗ КККД</v>
      </c>
      <c r="D18" s="174">
        <f>'[2]План 2023'!$F13</f>
        <v>3599</v>
      </c>
      <c r="E18" s="120">
        <f>'[2]План 2023'!$G13</f>
        <v>25187.34</v>
      </c>
      <c r="F18" s="76">
        <f>'[3]СВОД по МО'!$EU20</f>
        <v>3270</v>
      </c>
      <c r="G18" s="76">
        <f>'[3]СВОД по МО'!$EX20</f>
        <v>24915.844850000005</v>
      </c>
      <c r="H18" s="180">
        <f>'[1]План 2023'!$F13</f>
        <v>3599</v>
      </c>
      <c r="I18" s="120">
        <f>'[1]План 2023'!$G13</f>
        <v>32951.949999999997</v>
      </c>
      <c r="J18" s="120">
        <f>'[1]План 2023'!$H13</f>
        <v>5675</v>
      </c>
      <c r="K18" s="14">
        <f t="shared" si="0"/>
        <v>0</v>
      </c>
      <c r="L18" s="58">
        <f t="shared" si="1"/>
        <v>7764.6099999999969</v>
      </c>
      <c r="M18" s="5"/>
      <c r="N18" s="79"/>
      <c r="O18" s="5"/>
      <c r="P18" s="79">
        <v>7764.6123699999998</v>
      </c>
      <c r="Q18" s="79"/>
      <c r="R18" s="79"/>
      <c r="S18" s="5"/>
      <c r="T18" s="119"/>
      <c r="U18" s="174">
        <f>'[2]План 2023'!$K13</f>
        <v>19082</v>
      </c>
      <c r="V18" s="120">
        <f>'[2]План 2023'!$L13</f>
        <v>28440.69</v>
      </c>
      <c r="W18" s="76">
        <f>'[3]СВОД по МО'!$FI20</f>
        <v>16287</v>
      </c>
      <c r="X18" s="76">
        <f>'[3]СВОД по МО'!$FL20</f>
        <v>21767.279849999999</v>
      </c>
      <c r="Y18" s="180">
        <f>'[1]План 2023'!$K13</f>
        <v>19082</v>
      </c>
      <c r="Z18" s="120">
        <f>'[1]План 2023'!$L13</f>
        <v>32414.89</v>
      </c>
      <c r="AA18" s="14">
        <f t="shared" si="2"/>
        <v>0</v>
      </c>
      <c r="AB18" s="58">
        <f t="shared" si="3"/>
        <v>3974.2000000000007</v>
      </c>
      <c r="AC18" s="5"/>
      <c r="AD18" s="79"/>
      <c r="AE18" s="5"/>
      <c r="AF18" s="79">
        <v>3974.2000000000007</v>
      </c>
      <c r="AG18" s="5"/>
      <c r="AH18" s="79"/>
      <c r="AI18" s="5"/>
      <c r="AJ18" s="119"/>
      <c r="AK18" s="191">
        <f>'[2]План 2023'!$O13</f>
        <v>4448</v>
      </c>
      <c r="AL18" s="79">
        <f>'[2]План 2023'!$P13</f>
        <v>21403.95</v>
      </c>
      <c r="AM18" s="76">
        <f>'[3]СВОД по МО'!$FU20</f>
        <v>2990</v>
      </c>
      <c r="AN18" s="76">
        <f>'[3]СВОД по МО'!$FX20</f>
        <v>14147.561660000001</v>
      </c>
      <c r="AO18" s="79">
        <f>'[1]План 2023'!$O13</f>
        <v>3748</v>
      </c>
      <c r="AP18" s="79">
        <f>'[1]План 2023'!$P13</f>
        <v>17429.75</v>
      </c>
      <c r="AQ18" s="14">
        <f t="shared" si="4"/>
        <v>-700</v>
      </c>
      <c r="AR18" s="359">
        <f t="shared" si="4"/>
        <v>-3974.2000000000007</v>
      </c>
      <c r="AS18" s="79">
        <v>-700</v>
      </c>
      <c r="AT18" s="79">
        <v>-3974.2</v>
      </c>
      <c r="AU18" s="79"/>
      <c r="AV18" s="79"/>
      <c r="AW18" s="372"/>
      <c r="AX18" s="372"/>
      <c r="AY18" s="79"/>
      <c r="AZ18" s="119"/>
      <c r="BA18" s="174">
        <f>'[2]План 2023'!$Q13</f>
        <v>1310</v>
      </c>
      <c r="BB18" s="120">
        <f>'[2]План 2023'!$R13</f>
        <v>4110.3700000000008</v>
      </c>
      <c r="BC18" s="76">
        <f>'[3]СВОД по МО'!$GA20</f>
        <v>1318</v>
      </c>
      <c r="BD18" s="76">
        <f>'[3]СВОД по МО'!$GD20</f>
        <v>4144.9277599999996</v>
      </c>
      <c r="BE18" s="180">
        <f>'[1]План 2023'!$Q13</f>
        <v>1560</v>
      </c>
      <c r="BF18" s="120">
        <f>'[1]План 2023'!$R13</f>
        <v>4878.6400000000003</v>
      </c>
      <c r="BG18" s="14">
        <f t="shared" si="5"/>
        <v>250</v>
      </c>
      <c r="BH18" s="58">
        <f t="shared" si="6"/>
        <v>768.26999999999953</v>
      </c>
      <c r="BI18" s="5">
        <v>500</v>
      </c>
      <c r="BJ18" s="79">
        <v>1536.53</v>
      </c>
      <c r="BK18" s="79"/>
      <c r="BL18" s="79"/>
      <c r="BM18" s="5">
        <v>250</v>
      </c>
      <c r="BN18" s="6">
        <f>BJ18/2</f>
        <v>768.26499999999999</v>
      </c>
      <c r="BO18" s="5"/>
      <c r="BP18" s="119"/>
      <c r="BQ18" s="174">
        <f>'[2]План 2023'!$S13</f>
        <v>15350</v>
      </c>
      <c r="BR18" s="120">
        <f>'[2]План 2023'!$T13+'[2]План 2023'!$X13</f>
        <v>101345.71307</v>
      </c>
      <c r="BS18" s="76">
        <f>'[3]СВОД по МО'!$GJ20</f>
        <v>9965</v>
      </c>
      <c r="BT18" s="76">
        <f>'[3]СВОД по МО'!$GM20</f>
        <v>77376.557669999995</v>
      </c>
      <c r="BU18" s="180">
        <f>'[1]План 2023'!$S13</f>
        <v>15350</v>
      </c>
      <c r="BV18" s="120">
        <f>'[1]План 2023'!$T13+'[1]План 2023'!$X13</f>
        <v>101345.71307</v>
      </c>
      <c r="BW18" s="14">
        <f t="shared" si="7"/>
        <v>0</v>
      </c>
      <c r="BX18" s="58">
        <f t="shared" si="8"/>
        <v>0</v>
      </c>
      <c r="BY18" s="5"/>
      <c r="BZ18" s="79"/>
      <c r="CA18" s="79"/>
      <c r="CB18" s="79"/>
      <c r="CC18" s="5"/>
      <c r="CD18" s="79"/>
      <c r="CE18" s="5"/>
      <c r="CF18" s="119"/>
      <c r="CG18" s="174">
        <f>'[2]План 2023'!$W13</f>
        <v>3540</v>
      </c>
      <c r="CH18" s="120">
        <f>'[2]План 2023'!$X13</f>
        <v>8515.7030699999996</v>
      </c>
      <c r="CI18" s="76">
        <f>'[3]СВОД по МО'!$GU20</f>
        <v>-9750</v>
      </c>
      <c r="CJ18" s="76">
        <f>'[3]СВОД по МО'!$GX20</f>
        <v>1284.5920799999999</v>
      </c>
      <c r="CK18" s="180">
        <f>'[1]План 2023'!$W13</f>
        <v>3540</v>
      </c>
      <c r="CL18" s="120">
        <f>'[1]План 2023'!$X13</f>
        <v>8515.7030699999996</v>
      </c>
      <c r="CM18" s="14">
        <f t="shared" si="9"/>
        <v>0</v>
      </c>
      <c r="CN18" s="58">
        <f t="shared" si="10"/>
        <v>0</v>
      </c>
      <c r="CO18" s="5">
        <v>1300</v>
      </c>
      <c r="CP18" s="6"/>
      <c r="CQ18" s="5"/>
      <c r="CR18" s="6"/>
      <c r="CS18" s="5"/>
      <c r="CT18" s="164"/>
    </row>
    <row r="19" spans="1:100" ht="17.25" customHeight="1" x14ac:dyDescent="0.25">
      <c r="A19" s="178">
        <v>6</v>
      </c>
      <c r="B19" s="179" t="str">
        <f>'Скорая медицинская помощь'!B19</f>
        <v>410006</v>
      </c>
      <c r="C19" s="201" t="str">
        <f>'Скорая медицинская помощь'!C19</f>
        <v>ГБУЗ ККОД</v>
      </c>
      <c r="D19" s="174">
        <f>'[2]План 2023'!$F14</f>
        <v>0</v>
      </c>
      <c r="E19" s="120">
        <f>'[2]План 2023'!$G14</f>
        <v>0</v>
      </c>
      <c r="F19" s="76">
        <f>'[3]СВОД по МО'!$EU21</f>
        <v>0</v>
      </c>
      <c r="G19" s="76">
        <f>'[3]СВОД по МО'!$EX21</f>
        <v>0</v>
      </c>
      <c r="H19" s="180">
        <f>'[1]План 2023'!$F14</f>
        <v>0</v>
      </c>
      <c r="I19" s="120">
        <f>'[1]План 2023'!$G14</f>
        <v>0</v>
      </c>
      <c r="J19" s="120">
        <f>'[1]План 2023'!$H14</f>
        <v>0</v>
      </c>
      <c r="K19" s="14">
        <f t="shared" si="0"/>
        <v>0</v>
      </c>
      <c r="L19" s="58">
        <f t="shared" si="1"/>
        <v>0</v>
      </c>
      <c r="M19" s="5"/>
      <c r="N19" s="79"/>
      <c r="O19" s="5"/>
      <c r="P19" s="79"/>
      <c r="Q19" s="79"/>
      <c r="R19" s="79"/>
      <c r="S19" s="5"/>
      <c r="T19" s="119"/>
      <c r="U19" s="174">
        <f>'[2]План 2023'!$K14</f>
        <v>11182</v>
      </c>
      <c r="V19" s="120">
        <f>'[2]План 2023'!$L14</f>
        <v>25076.690000000002</v>
      </c>
      <c r="W19" s="76">
        <f>'[3]СВОД по МО'!$FI21</f>
        <v>9235</v>
      </c>
      <c r="X19" s="76">
        <f>'[3]СВОД по МО'!$FL21</f>
        <v>19371.196459999999</v>
      </c>
      <c r="Y19" s="180">
        <f>'[1]План 2023'!$K14</f>
        <v>11182</v>
      </c>
      <c r="Z19" s="120">
        <f>'[1]План 2023'!$L14</f>
        <v>25076.690000000002</v>
      </c>
      <c r="AA19" s="14">
        <f t="shared" si="2"/>
        <v>0</v>
      </c>
      <c r="AB19" s="58">
        <f t="shared" si="3"/>
        <v>0</v>
      </c>
      <c r="AC19" s="5">
        <v>-86</v>
      </c>
      <c r="AD19" s="79">
        <v>-163.85</v>
      </c>
      <c r="AE19" s="5"/>
      <c r="AF19" s="79"/>
      <c r="AG19" s="5"/>
      <c r="AH19" s="79"/>
      <c r="AI19" s="5"/>
      <c r="AJ19" s="119"/>
      <c r="AK19" s="191">
        <f>'[2]План 2023'!$O14</f>
        <v>5345</v>
      </c>
      <c r="AL19" s="79">
        <f>'[2]План 2023'!$P14</f>
        <v>44709.57</v>
      </c>
      <c r="AM19" s="76">
        <f>'[3]СВОД по МО'!$FU21</f>
        <v>4725</v>
      </c>
      <c r="AN19" s="76">
        <f>'[3]СВОД по МО'!$FX21</f>
        <v>38829.973509999996</v>
      </c>
      <c r="AO19" s="79">
        <f>'[1]План 2023'!$O14</f>
        <v>5424</v>
      </c>
      <c r="AP19" s="79">
        <f>'[1]План 2023'!$P14</f>
        <v>45359.98</v>
      </c>
      <c r="AQ19" s="14">
        <f t="shared" si="4"/>
        <v>79</v>
      </c>
      <c r="AR19" s="359">
        <f t="shared" si="4"/>
        <v>650.41000000000349</v>
      </c>
      <c r="AS19" s="79">
        <v>326.20000000000073</v>
      </c>
      <c r="AT19" s="79">
        <v>1894.5420000000086</v>
      </c>
      <c r="AU19" s="79"/>
      <c r="AV19" s="79"/>
      <c r="AW19" s="310">
        <v>79</v>
      </c>
      <c r="AX19" s="310">
        <v>650.41</v>
      </c>
      <c r="AY19" s="79"/>
      <c r="AZ19" s="119"/>
      <c r="BA19" s="174">
        <f>'[2]План 2023'!$Q14</f>
        <v>0</v>
      </c>
      <c r="BB19" s="120">
        <f>'[2]План 2023'!$R14</f>
        <v>0</v>
      </c>
      <c r="BC19" s="76">
        <f>'[3]СВОД по МО'!$GA21</f>
        <v>0</v>
      </c>
      <c r="BD19" s="76">
        <f>'[3]СВОД по МО'!$GD21</f>
        <v>0</v>
      </c>
      <c r="BE19" s="180">
        <f>'[1]План 2023'!$Q14</f>
        <v>0</v>
      </c>
      <c r="BF19" s="120">
        <f>'[1]План 2023'!$R14</f>
        <v>0</v>
      </c>
      <c r="BG19" s="14">
        <f t="shared" si="5"/>
        <v>0</v>
      </c>
      <c r="BH19" s="58">
        <f t="shared" si="6"/>
        <v>0</v>
      </c>
      <c r="BI19" s="5"/>
      <c r="BJ19" s="79"/>
      <c r="BK19" s="79"/>
      <c r="BL19" s="79"/>
      <c r="BM19" s="5"/>
      <c r="BN19" s="6"/>
      <c r="BO19" s="5"/>
      <c r="BP19" s="119"/>
      <c r="BQ19" s="174">
        <f>'[2]План 2023'!$S14</f>
        <v>7158</v>
      </c>
      <c r="BR19" s="120">
        <f>'[2]План 2023'!$T14+'[2]План 2023'!$X14</f>
        <v>287983.83419000002</v>
      </c>
      <c r="BS19" s="76">
        <f>'[3]СВОД по МО'!$GJ21</f>
        <v>5649</v>
      </c>
      <c r="BT19" s="76">
        <f>'[3]СВОД по МО'!$GM21</f>
        <v>45246.645929999999</v>
      </c>
      <c r="BU19" s="180">
        <f>'[1]План 2023'!$S14</f>
        <v>7158</v>
      </c>
      <c r="BV19" s="120">
        <f>'[1]План 2023'!$T14+'[1]План 2023'!$X14</f>
        <v>287983.83419000002</v>
      </c>
      <c r="BW19" s="14">
        <f t="shared" si="7"/>
        <v>0</v>
      </c>
      <c r="BX19" s="58">
        <f t="shared" si="8"/>
        <v>0</v>
      </c>
      <c r="BY19" s="5">
        <v>-210</v>
      </c>
      <c r="BZ19" s="79">
        <v>-1190.51</v>
      </c>
      <c r="CA19" s="79"/>
      <c r="CB19" s="79"/>
      <c r="CC19" s="5"/>
      <c r="CD19" s="79"/>
      <c r="CE19" s="5"/>
      <c r="CF19" s="119"/>
      <c r="CG19" s="174">
        <f>'[2]План 2023'!$W14</f>
        <v>60130</v>
      </c>
      <c r="CH19" s="120">
        <f>'[2]План 2023'!$X14</f>
        <v>231090.66419000001</v>
      </c>
      <c r="CI19" s="76">
        <f>'[3]СВОД по МО'!$GU21</f>
        <v>38615</v>
      </c>
      <c r="CJ19" s="76">
        <f>'[3]СВОД по МО'!$GX21</f>
        <v>169132.99455999999</v>
      </c>
      <c r="CK19" s="180">
        <f>'[1]План 2023'!$W14</f>
        <v>60130</v>
      </c>
      <c r="CL19" s="120">
        <f>'[1]План 2023'!$X14</f>
        <v>231090.66419000001</v>
      </c>
      <c r="CM19" s="14">
        <f>CK19-CG19</f>
        <v>0</v>
      </c>
      <c r="CN19" s="58">
        <f t="shared" si="10"/>
        <v>0</v>
      </c>
      <c r="CO19" s="5">
        <v>-1694</v>
      </c>
      <c r="CP19" s="6">
        <v>-14665.3</v>
      </c>
      <c r="CQ19" s="5"/>
      <c r="CR19" s="6"/>
      <c r="CS19" s="5"/>
      <c r="CT19" s="164"/>
      <c r="CU19" s="37"/>
      <c r="CV19" s="37"/>
    </row>
    <row r="20" spans="1:100" x14ac:dyDescent="0.25">
      <c r="A20" s="178">
        <v>7</v>
      </c>
      <c r="B20" s="179" t="str">
        <f>'Скорая медицинская помощь'!B20</f>
        <v>410007</v>
      </c>
      <c r="C20" s="201" t="str">
        <f>'Скорая медицинская помощь'!C20</f>
        <v>ГБУЗ КОБ</v>
      </c>
      <c r="D20" s="174">
        <f>'[2]План 2023'!$F15</f>
        <v>1980</v>
      </c>
      <c r="E20" s="120">
        <f>'[2]План 2023'!$G15</f>
        <v>14039.32</v>
      </c>
      <c r="F20" s="76">
        <f>'[3]СВОД по МО'!$EU22</f>
        <v>1105</v>
      </c>
      <c r="G20" s="76">
        <f>'[3]СВОД по МО'!$EX22</f>
        <v>6535.9844500000008</v>
      </c>
      <c r="H20" s="180">
        <f>'[1]План 2023'!$F15</f>
        <v>1980</v>
      </c>
      <c r="I20" s="120">
        <f>'[1]План 2023'!$G15</f>
        <v>14039.32</v>
      </c>
      <c r="J20" s="120">
        <f>'[1]План 2023'!$H15</f>
        <v>1291</v>
      </c>
      <c r="K20" s="14">
        <f t="shared" si="0"/>
        <v>0</v>
      </c>
      <c r="L20" s="58">
        <f t="shared" si="1"/>
        <v>0</v>
      </c>
      <c r="M20" s="5"/>
      <c r="N20" s="79"/>
      <c r="O20" s="5"/>
      <c r="P20" s="79"/>
      <c r="Q20" s="79"/>
      <c r="R20" s="79"/>
      <c r="S20" s="5"/>
      <c r="T20" s="119"/>
      <c r="U20" s="174">
        <f>'[2]План 2023'!$K15</f>
        <v>12541</v>
      </c>
      <c r="V20" s="120">
        <f>'[2]План 2023'!$L15</f>
        <v>21493.499999999996</v>
      </c>
      <c r="W20" s="76">
        <f>'[3]СВОД по МО'!$FI22</f>
        <v>9897</v>
      </c>
      <c r="X20" s="76">
        <f>'[3]СВОД по МО'!$FL22</f>
        <v>16631.658030000002</v>
      </c>
      <c r="Y20" s="180">
        <f>'[1]План 2023'!$K15</f>
        <v>12541</v>
      </c>
      <c r="Z20" s="120">
        <f>'[1]План 2023'!$L15</f>
        <v>20481.879999999997</v>
      </c>
      <c r="AA20" s="14">
        <f t="shared" si="2"/>
        <v>0</v>
      </c>
      <c r="AB20" s="58">
        <f t="shared" si="3"/>
        <v>-1011.619999999999</v>
      </c>
      <c r="AC20" s="5"/>
      <c r="AD20" s="79"/>
      <c r="AE20" s="5"/>
      <c r="AF20" s="79">
        <v>-1011.619999999999</v>
      </c>
      <c r="AG20" s="5"/>
      <c r="AH20" s="79"/>
      <c r="AI20" s="5"/>
      <c r="AJ20" s="119"/>
      <c r="AK20" s="191">
        <f>'[2]План 2023'!$O15</f>
        <v>136</v>
      </c>
      <c r="AL20" s="79">
        <f>'[2]План 2023'!$P15</f>
        <v>638.49</v>
      </c>
      <c r="AM20" s="76">
        <f>'[3]СВОД по МО'!$FU22</f>
        <v>319</v>
      </c>
      <c r="AN20" s="76">
        <f>'[3]СВОД по МО'!$FX22</f>
        <v>1415.3870499999998</v>
      </c>
      <c r="AO20" s="79">
        <f>'[1]План 2023'!$O15</f>
        <v>339</v>
      </c>
      <c r="AP20" s="79">
        <f>'[1]План 2023'!$P15</f>
        <v>1650.1100000000001</v>
      </c>
      <c r="AQ20" s="14">
        <f>AO20-AK20</f>
        <v>203</v>
      </c>
      <c r="AR20" s="359">
        <f t="shared" si="4"/>
        <v>1011.6200000000001</v>
      </c>
      <c r="AS20" s="79"/>
      <c r="AT20" s="79"/>
      <c r="AU20" s="79"/>
      <c r="AV20" s="79"/>
      <c r="AW20" s="79">
        <v>203</v>
      </c>
      <c r="AX20" s="79">
        <v>1011.62</v>
      </c>
      <c r="AY20" s="79"/>
      <c r="AZ20" s="119"/>
      <c r="BA20" s="174">
        <f>'[2]План 2023'!$Q15</f>
        <v>900</v>
      </c>
      <c r="BB20" s="120">
        <f>'[2]План 2023'!$R15</f>
        <v>2849.68</v>
      </c>
      <c r="BC20" s="76">
        <f>'[3]СВОД по МО'!$GA22</f>
        <v>800</v>
      </c>
      <c r="BD20" s="76">
        <f>'[3]СВОД по МО'!$GD22</f>
        <v>2374.7217499999997</v>
      </c>
      <c r="BE20" s="180">
        <f>'[1]План 2023'!$Q15</f>
        <v>900</v>
      </c>
      <c r="BF20" s="120">
        <f>'[1]План 2023'!$R15</f>
        <v>2849.68</v>
      </c>
      <c r="BG20" s="14">
        <f t="shared" si="5"/>
        <v>0</v>
      </c>
      <c r="BH20" s="58">
        <f t="shared" si="6"/>
        <v>0</v>
      </c>
      <c r="BI20" s="5"/>
      <c r="BJ20" s="79"/>
      <c r="BK20" s="79"/>
      <c r="BL20" s="79"/>
      <c r="BM20" s="5"/>
      <c r="BN20" s="6"/>
      <c r="BO20" s="5"/>
      <c r="BP20" s="119"/>
      <c r="BQ20" s="174">
        <f>'[2]План 2023'!$S15</f>
        <v>9680</v>
      </c>
      <c r="BR20" s="120">
        <f>'[2]План 2023'!$T15+'[2]План 2023'!$X15</f>
        <v>149877.51999999999</v>
      </c>
      <c r="BS20" s="76">
        <f>'[3]СВОД по МО'!$GJ22</f>
        <v>4875</v>
      </c>
      <c r="BT20" s="76">
        <f>'[3]СВОД по МО'!$GM22</f>
        <v>123217.92986000002</v>
      </c>
      <c r="BU20" s="180">
        <f>'[1]План 2023'!$S15</f>
        <v>9680</v>
      </c>
      <c r="BV20" s="120">
        <f>'[1]План 2023'!$T15+'[1]План 2023'!$X15</f>
        <v>149877.51999999999</v>
      </c>
      <c r="BW20" s="14">
        <f t="shared" si="7"/>
        <v>0</v>
      </c>
      <c r="BX20" s="58">
        <f t="shared" si="8"/>
        <v>0</v>
      </c>
      <c r="BY20" s="5"/>
      <c r="BZ20" s="79"/>
      <c r="CA20" s="79"/>
      <c r="CB20" s="79"/>
      <c r="CC20" s="5"/>
      <c r="CD20" s="79"/>
      <c r="CE20" s="5"/>
      <c r="CF20" s="119"/>
      <c r="CG20" s="174">
        <f>'[2]План 2023'!$W15</f>
        <v>0</v>
      </c>
      <c r="CH20" s="120">
        <f>'[2]План 2023'!$X15</f>
        <v>0</v>
      </c>
      <c r="CI20" s="76">
        <f>'[3]СВОД по МО'!$GU22</f>
        <v>-6407</v>
      </c>
      <c r="CJ20" s="76">
        <f>'[3]СВОД по МО'!$GX22</f>
        <v>-3253.0667099999991</v>
      </c>
      <c r="CK20" s="180">
        <f>'[1]План 2023'!$W15</f>
        <v>0</v>
      </c>
      <c r="CL20" s="120">
        <f>'[1]План 2023'!$X15</f>
        <v>0</v>
      </c>
      <c r="CM20" s="14">
        <f t="shared" si="9"/>
        <v>0</v>
      </c>
      <c r="CN20" s="58">
        <f t="shared" si="10"/>
        <v>0</v>
      </c>
      <c r="CO20" s="5"/>
      <c r="CP20" s="6"/>
      <c r="CQ20" s="5"/>
      <c r="CR20" s="6"/>
      <c r="CS20" s="5"/>
      <c r="CT20" s="164"/>
      <c r="CU20" s="56"/>
      <c r="CV20" s="37"/>
    </row>
    <row r="21" spans="1:100" ht="17.25" customHeight="1" x14ac:dyDescent="0.25">
      <c r="A21" s="178">
        <v>8</v>
      </c>
      <c r="B21" s="179" t="str">
        <f>'Скорая медицинская помощь'!B21</f>
        <v>410008</v>
      </c>
      <c r="C21" s="201" t="str">
        <f>'Скорая медицинская помощь'!C21</f>
        <v>ГБУЗ КК "ПЕТРОПАВЛОВСК-КАМЧАТСКАЯ ГОРОДСКАЯ БОЛЬНИЦА № 1"</v>
      </c>
      <c r="D21" s="174">
        <f>'[2]План 2023'!$F16</f>
        <v>7921</v>
      </c>
      <c r="E21" s="120">
        <f>'[2]План 2023'!$G16</f>
        <v>54791.05</v>
      </c>
      <c r="F21" s="76">
        <f>'[3]СВОД по МО'!$EU23</f>
        <v>4923</v>
      </c>
      <c r="G21" s="76">
        <f>'[3]СВОД по МО'!$EX23</f>
        <v>34666.015930000001</v>
      </c>
      <c r="H21" s="180">
        <f>'[1]План 2023'!$F16</f>
        <v>7921</v>
      </c>
      <c r="I21" s="120">
        <f>'[1]План 2023'!$G16</f>
        <v>54791.05</v>
      </c>
      <c r="J21" s="120">
        <f>'[1]План 2023'!$H16</f>
        <v>11583</v>
      </c>
      <c r="K21" s="14">
        <f t="shared" si="0"/>
        <v>0</v>
      </c>
      <c r="L21" s="58">
        <f>I21-E21</f>
        <v>0</v>
      </c>
      <c r="M21" s="5"/>
      <c r="N21" s="79"/>
      <c r="O21" s="5"/>
      <c r="P21" s="79"/>
      <c r="Q21" s="79"/>
      <c r="R21" s="79"/>
      <c r="S21" s="5"/>
      <c r="T21" s="119"/>
      <c r="U21" s="174">
        <f>'[2]План 2023'!$K16</f>
        <v>20955</v>
      </c>
      <c r="V21" s="120">
        <f>'[2]План 2023'!$L16</f>
        <v>47658.950000000004</v>
      </c>
      <c r="W21" s="76">
        <f>'[3]СВОД по МО'!$FI23</f>
        <v>19576</v>
      </c>
      <c r="X21" s="76">
        <f>'[3]СВОД по МО'!$FL23</f>
        <v>29177.138190000001</v>
      </c>
      <c r="Y21" s="180">
        <f>'[1]План 2023'!$K16</f>
        <v>20955</v>
      </c>
      <c r="Z21" s="120">
        <f>'[1]План 2023'!$L16</f>
        <v>48731.130000000012</v>
      </c>
      <c r="AA21" s="14">
        <f t="shared" si="2"/>
        <v>0</v>
      </c>
      <c r="AB21" s="58">
        <f t="shared" si="3"/>
        <v>1072.1800000000076</v>
      </c>
      <c r="AC21" s="5"/>
      <c r="AD21" s="79"/>
      <c r="AE21" s="5"/>
      <c r="AF21" s="79">
        <v>1072.1800000000076</v>
      </c>
      <c r="AG21" s="5"/>
      <c r="AH21" s="79"/>
      <c r="AI21" s="5"/>
      <c r="AJ21" s="119"/>
      <c r="AK21" s="191">
        <f>'[2]План 2023'!$O16</f>
        <v>4123</v>
      </c>
      <c r="AL21" s="79">
        <f>'[2]План 2023'!$P16</f>
        <v>17638.29</v>
      </c>
      <c r="AM21" s="76">
        <f>'[3]СВОД по МО'!$FU23</f>
        <v>3080</v>
      </c>
      <c r="AN21" s="76">
        <f>'[3]СВОД по МО'!$FX23</f>
        <v>13506.94814</v>
      </c>
      <c r="AO21" s="79">
        <f>'[1]План 2023'!$O16</f>
        <v>3778</v>
      </c>
      <c r="AP21" s="79">
        <f>'[1]План 2023'!$P16</f>
        <v>16566.11</v>
      </c>
      <c r="AQ21" s="14">
        <f t="shared" si="4"/>
        <v>-345</v>
      </c>
      <c r="AR21" s="359">
        <f t="shared" si="4"/>
        <v>-1072.1800000000003</v>
      </c>
      <c r="AS21" s="5">
        <v>-345</v>
      </c>
      <c r="AT21" s="79">
        <v>-1072.18</v>
      </c>
      <c r="AU21" s="5"/>
      <c r="AV21" s="79"/>
      <c r="AW21" s="79"/>
      <c r="AX21" s="79"/>
      <c r="AY21" s="79"/>
      <c r="AZ21" s="119"/>
      <c r="BA21" s="174">
        <f>'[2]План 2023'!$Q16</f>
        <v>3995</v>
      </c>
      <c r="BB21" s="120">
        <f>'[2]План 2023'!$R16</f>
        <v>13207.689999999999</v>
      </c>
      <c r="BC21" s="76">
        <f>'[3]СВОД по МО'!$GA23</f>
        <v>3704</v>
      </c>
      <c r="BD21" s="76">
        <f>'[3]СВОД по МО'!$GD23</f>
        <v>13707.920490000002</v>
      </c>
      <c r="BE21" s="180">
        <f>'[1]План 2023'!$Q16</f>
        <v>3995</v>
      </c>
      <c r="BF21" s="120">
        <f>'[1]План 2023'!$R16</f>
        <v>13207.689999999999</v>
      </c>
      <c r="BG21" s="14">
        <f t="shared" si="5"/>
        <v>0</v>
      </c>
      <c r="BH21" s="58">
        <f t="shared" si="6"/>
        <v>0</v>
      </c>
      <c r="BI21" s="5"/>
      <c r="BJ21" s="79"/>
      <c r="BK21" s="79"/>
      <c r="BL21" s="79"/>
      <c r="BM21" s="5"/>
      <c r="BN21" s="6"/>
      <c r="BO21" s="5"/>
      <c r="BP21" s="119"/>
      <c r="BQ21" s="174">
        <f>'[2]План 2023'!$S16</f>
        <v>30150</v>
      </c>
      <c r="BR21" s="120">
        <f>'[2]План 2023'!$T16+'[2]План 2023'!$X16</f>
        <v>299144.13660000003</v>
      </c>
      <c r="BS21" s="76">
        <f>'[3]СВОД по МО'!$GJ23</f>
        <v>17321</v>
      </c>
      <c r="BT21" s="76">
        <f>'[3]СВОД по МО'!$GM23</f>
        <v>245119.53435999999</v>
      </c>
      <c r="BU21" s="180">
        <f>'[1]План 2023'!$S16</f>
        <v>30150</v>
      </c>
      <c r="BV21" s="120">
        <f>'[1]План 2023'!$T16+'[1]План 2023'!$X16</f>
        <v>299144.13660000003</v>
      </c>
      <c r="BW21" s="14">
        <f t="shared" si="7"/>
        <v>0</v>
      </c>
      <c r="BX21" s="58">
        <f t="shared" si="8"/>
        <v>0</v>
      </c>
      <c r="BY21" s="5"/>
      <c r="BZ21" s="79"/>
      <c r="CA21" s="79"/>
      <c r="CB21" s="79"/>
      <c r="CC21" s="5"/>
      <c r="CD21" s="79"/>
      <c r="CE21" s="5"/>
      <c r="CF21" s="119"/>
      <c r="CG21" s="174">
        <f>'[2]План 2023'!$W16</f>
        <v>2026</v>
      </c>
      <c r="CH21" s="120">
        <f>'[2]План 2023'!$X16</f>
        <v>5484.7566000000006</v>
      </c>
      <c r="CI21" s="76">
        <f>'[3]СВОД по МО'!$GU23</f>
        <v>-35503</v>
      </c>
      <c r="CJ21" s="76">
        <f>'[3]СВОД по МО'!$GX23</f>
        <v>-17852.651029999994</v>
      </c>
      <c r="CK21" s="180">
        <f>'[1]План 2023'!$W16</f>
        <v>2026</v>
      </c>
      <c r="CL21" s="120">
        <f>'[1]План 2023'!$X16</f>
        <v>5484.7566000000006</v>
      </c>
      <c r="CM21" s="14">
        <f t="shared" si="9"/>
        <v>0</v>
      </c>
      <c r="CN21" s="58">
        <f t="shared" si="10"/>
        <v>0</v>
      </c>
      <c r="CO21" s="5"/>
      <c r="CP21" s="6"/>
      <c r="CQ21" s="5"/>
      <c r="CR21" s="6"/>
      <c r="CS21" s="5"/>
      <c r="CT21" s="164"/>
    </row>
    <row r="22" spans="1:100" x14ac:dyDescent="0.25">
      <c r="A22" s="178">
        <v>9</v>
      </c>
      <c r="B22" s="179" t="str">
        <f>'Скорая медицинская помощь'!B22</f>
        <v>410009</v>
      </c>
      <c r="C22" s="201" t="str">
        <f>'Скорая медицинская помощь'!C22</f>
        <v>ГБУЗ КК "ПЕТРОПАВЛОВСК-КАМЧАТСКАЯ ГОРОДСКАЯ БОЛЬНИЦА № 2"</v>
      </c>
      <c r="D22" s="174">
        <f>'[2]План 2023'!$F17</f>
        <v>12697</v>
      </c>
      <c r="E22" s="120">
        <f>'[2]План 2023'!$G17</f>
        <v>85347.65</v>
      </c>
      <c r="F22" s="76">
        <f>'[3]СВОД по МО'!$EU24</f>
        <v>8915</v>
      </c>
      <c r="G22" s="76">
        <f>'[3]СВОД по МО'!$EX24</f>
        <v>63020.365870000001</v>
      </c>
      <c r="H22" s="180">
        <f>'[1]План 2023'!$F17</f>
        <v>12697</v>
      </c>
      <c r="I22" s="120">
        <f>'[1]План 2023'!$G17</f>
        <v>85347.65</v>
      </c>
      <c r="J22" s="120">
        <f>'[1]План 2023'!$H17</f>
        <v>14737</v>
      </c>
      <c r="K22" s="14">
        <f t="shared" si="0"/>
        <v>0</v>
      </c>
      <c r="L22" s="58">
        <f t="shared" si="1"/>
        <v>0</v>
      </c>
      <c r="M22" s="5"/>
      <c r="N22" s="79"/>
      <c r="O22" s="5"/>
      <c r="P22" s="79"/>
      <c r="Q22" s="79"/>
      <c r="R22" s="79"/>
      <c r="S22" s="5"/>
      <c r="T22" s="119"/>
      <c r="U22" s="174">
        <f>'[2]План 2023'!$K17</f>
        <v>39164</v>
      </c>
      <c r="V22" s="120">
        <f>'[2]План 2023'!$L17</f>
        <v>88762</v>
      </c>
      <c r="W22" s="76">
        <f>'[3]СВОД по МО'!$FI24</f>
        <v>32174</v>
      </c>
      <c r="X22" s="76">
        <f>'[3]СВОД по МО'!$FL24</f>
        <v>58671.171360000008</v>
      </c>
      <c r="Y22" s="180">
        <f>'[1]План 2023'!$K17</f>
        <v>39164</v>
      </c>
      <c r="Z22" s="120">
        <f>'[1]План 2023'!$L17</f>
        <v>89481.83</v>
      </c>
      <c r="AA22" s="14">
        <f t="shared" si="2"/>
        <v>0</v>
      </c>
      <c r="AB22" s="58">
        <f t="shared" si="3"/>
        <v>719.83000000000175</v>
      </c>
      <c r="AC22" s="5"/>
      <c r="AD22" s="79"/>
      <c r="AE22" s="5"/>
      <c r="AF22" s="79">
        <v>719.83000000000175</v>
      </c>
      <c r="AG22" s="5"/>
      <c r="AH22" s="79"/>
      <c r="AI22" s="5"/>
      <c r="AJ22" s="119"/>
      <c r="AK22" s="191">
        <f>'[2]План 2023'!$O17</f>
        <v>1480</v>
      </c>
      <c r="AL22" s="79">
        <f>'[2]План 2023'!$P17</f>
        <v>6330.3</v>
      </c>
      <c r="AM22" s="76">
        <f>'[3]СВОД по МО'!$FU24</f>
        <v>1056</v>
      </c>
      <c r="AN22" s="76">
        <f>'[3]СВОД по МО'!$FX24</f>
        <v>4628.6376700000001</v>
      </c>
      <c r="AO22" s="79">
        <f>'[1]План 2023'!$O17</f>
        <v>1280</v>
      </c>
      <c r="AP22" s="79">
        <f>'[1]План 2023'!$P17</f>
        <v>5610.47</v>
      </c>
      <c r="AQ22" s="14">
        <f t="shared" si="4"/>
        <v>-200</v>
      </c>
      <c r="AR22" s="359">
        <f t="shared" si="4"/>
        <v>-719.82999999999993</v>
      </c>
      <c r="AS22" s="79"/>
      <c r="AT22" s="79"/>
      <c r="AU22" s="79"/>
      <c r="AV22" s="79"/>
      <c r="AW22" s="5">
        <v>-200</v>
      </c>
      <c r="AX22" s="6">
        <v>-719.83</v>
      </c>
      <c r="AY22" s="79"/>
      <c r="AZ22" s="119"/>
      <c r="BA22" s="174">
        <f>'[2]План 2023'!$Q17</f>
        <v>2060</v>
      </c>
      <c r="BB22" s="120">
        <f>'[2]План 2023'!$R17</f>
        <v>6801.1299999999992</v>
      </c>
      <c r="BC22" s="76">
        <f>'[3]СВОД по МО'!$GA24</f>
        <v>1598</v>
      </c>
      <c r="BD22" s="76">
        <f>'[3]СВОД по МО'!$GD24</f>
        <v>5640.8295100000005</v>
      </c>
      <c r="BE22" s="180">
        <f>'[1]План 2023'!$Q17</f>
        <v>2060</v>
      </c>
      <c r="BF22" s="120">
        <f>'[1]План 2023'!$R17</f>
        <v>6801.1299999999992</v>
      </c>
      <c r="BG22" s="14">
        <f t="shared" si="5"/>
        <v>0</v>
      </c>
      <c r="BH22" s="58">
        <f t="shared" si="6"/>
        <v>0</v>
      </c>
      <c r="BI22" s="5"/>
      <c r="BJ22" s="79"/>
      <c r="BK22" s="79"/>
      <c r="BL22" s="79"/>
      <c r="BM22" s="5"/>
      <c r="BN22" s="6"/>
      <c r="BO22" s="5"/>
      <c r="BP22" s="119"/>
      <c r="BQ22" s="174">
        <f>'[2]План 2023'!$S17</f>
        <v>18860</v>
      </c>
      <c r="BR22" s="120">
        <f>'[2]План 2023'!$T17+'[2]План 2023'!$X17</f>
        <v>181632.13722999999</v>
      </c>
      <c r="BS22" s="76">
        <f>'[3]СВОД по МО'!$GJ24</f>
        <v>14227</v>
      </c>
      <c r="BT22" s="76">
        <f>'[3]СВОД по МО'!$GM24</f>
        <v>131378.12956999999</v>
      </c>
      <c r="BU22" s="180">
        <f>'[1]План 2023'!$S17</f>
        <v>18860</v>
      </c>
      <c r="BV22" s="120">
        <f>'[1]План 2023'!$T17+'[1]План 2023'!$X17</f>
        <v>181632.13722999999</v>
      </c>
      <c r="BW22" s="14">
        <f t="shared" si="7"/>
        <v>0</v>
      </c>
      <c r="BX22" s="58">
        <f t="shared" si="8"/>
        <v>0</v>
      </c>
      <c r="BY22" s="5"/>
      <c r="BZ22" s="79"/>
      <c r="CA22" s="79"/>
      <c r="CB22" s="79"/>
      <c r="CC22" s="5"/>
      <c r="CD22" s="79"/>
      <c r="CE22" s="5"/>
      <c r="CF22" s="119"/>
      <c r="CG22" s="174">
        <f>'[2]План 2023'!$W17</f>
        <v>4409</v>
      </c>
      <c r="CH22" s="120">
        <f>'[2]План 2023'!$X17</f>
        <v>17988.277229999996</v>
      </c>
      <c r="CI22" s="76">
        <f>'[3]СВОД по МО'!$GU24</f>
        <v>-160152</v>
      </c>
      <c r="CJ22" s="76">
        <f>'[3]СВОД по МО'!$GX24</f>
        <v>-21679.202999999998</v>
      </c>
      <c r="CK22" s="180">
        <f>'[1]План 2023'!$W17</f>
        <v>4409</v>
      </c>
      <c r="CL22" s="120">
        <f>'[1]План 2023'!$X17</f>
        <v>17988.277229999996</v>
      </c>
      <c r="CM22" s="14">
        <f t="shared" si="9"/>
        <v>0</v>
      </c>
      <c r="CN22" s="58">
        <f t="shared" si="10"/>
        <v>0</v>
      </c>
      <c r="CO22" s="5"/>
      <c r="CP22" s="6"/>
      <c r="CQ22" s="5"/>
      <c r="CR22" s="6"/>
      <c r="CS22" s="5"/>
      <c r="CT22" s="164"/>
      <c r="CU22" s="37"/>
    </row>
    <row r="23" spans="1:100" x14ac:dyDescent="0.25">
      <c r="A23" s="178">
        <v>10</v>
      </c>
      <c r="B23" s="179" t="str">
        <f>'Скорая медицинская помощь'!B23</f>
        <v>410010</v>
      </c>
      <c r="C23" s="201" t="str">
        <f>'Скорая медицинская помощь'!C23</f>
        <v>ГБУЗ КК "ПЕТРОПАВЛОВСК - КАМЧАТСКАЯ ГОРОДСКАЯ ГЕРИАТРИЧЕСКАЯ БОЛЬНИЦА"</v>
      </c>
      <c r="D23" s="174">
        <f>'[2]План 2023'!$F18</f>
        <v>0</v>
      </c>
      <c r="E23" s="120">
        <f>'[2]План 2023'!$G18</f>
        <v>0</v>
      </c>
      <c r="F23" s="76">
        <f>'[3]СВОД по МО'!$EU25</f>
        <v>0</v>
      </c>
      <c r="G23" s="76">
        <f>'[3]СВОД по МО'!$EX25</f>
        <v>0</v>
      </c>
      <c r="H23" s="180">
        <f>'[1]План 2023'!$F18</f>
        <v>0</v>
      </c>
      <c r="I23" s="120">
        <f>'[1]План 2023'!$G18</f>
        <v>0</v>
      </c>
      <c r="J23" s="120">
        <f>'[1]План 2023'!$H18</f>
        <v>0</v>
      </c>
      <c r="K23" s="14">
        <f t="shared" si="0"/>
        <v>0</v>
      </c>
      <c r="L23" s="58">
        <f t="shared" si="1"/>
        <v>0</v>
      </c>
      <c r="M23" s="5"/>
      <c r="N23" s="79"/>
      <c r="O23" s="5"/>
      <c r="P23" s="79"/>
      <c r="Q23" s="79"/>
      <c r="R23" s="79"/>
      <c r="S23" s="5"/>
      <c r="T23" s="119"/>
      <c r="U23" s="174">
        <f>'[2]План 2023'!$K18</f>
        <v>0</v>
      </c>
      <c r="V23" s="120">
        <f>'[2]План 2023'!$L18</f>
        <v>0</v>
      </c>
      <c r="W23" s="76">
        <f>'[3]СВОД по МО'!$FI25</f>
        <v>0</v>
      </c>
      <c r="X23" s="76">
        <f>'[3]СВОД по МО'!$FL25</f>
        <v>-2.5289999999999999</v>
      </c>
      <c r="Y23" s="180">
        <f>'[1]План 2023'!$K18</f>
        <v>0</v>
      </c>
      <c r="Z23" s="120">
        <f>'[1]План 2023'!$L18</f>
        <v>0</v>
      </c>
      <c r="AA23" s="14">
        <f t="shared" si="2"/>
        <v>0</v>
      </c>
      <c r="AB23" s="58">
        <f t="shared" si="3"/>
        <v>0</v>
      </c>
      <c r="AC23" s="5"/>
      <c r="AD23" s="79"/>
      <c r="AE23" s="5"/>
      <c r="AF23" s="79"/>
      <c r="AG23" s="5"/>
      <c r="AH23" s="79"/>
      <c r="AI23" s="5"/>
      <c r="AJ23" s="119"/>
      <c r="AK23" s="191">
        <f>'[2]План 2023'!$O18</f>
        <v>0</v>
      </c>
      <c r="AL23" s="79">
        <f>'[2]План 2023'!$P18</f>
        <v>0</v>
      </c>
      <c r="AM23" s="76">
        <f>'[3]СВОД по МО'!$FU25</f>
        <v>0</v>
      </c>
      <c r="AN23" s="76">
        <f>'[3]СВОД по МО'!$FX25</f>
        <v>0</v>
      </c>
      <c r="AO23" s="79">
        <f>'[1]План 2023'!$O18</f>
        <v>0</v>
      </c>
      <c r="AP23" s="79">
        <f>'[1]План 2023'!$P18</f>
        <v>0</v>
      </c>
      <c r="AQ23" s="14">
        <f t="shared" si="4"/>
        <v>0</v>
      </c>
      <c r="AR23" s="359">
        <f t="shared" si="4"/>
        <v>0</v>
      </c>
      <c r="AS23" s="79"/>
      <c r="AT23" s="79"/>
      <c r="AU23" s="79"/>
      <c r="AV23" s="79"/>
      <c r="AW23" s="79"/>
      <c r="AX23" s="79"/>
      <c r="AY23" s="79"/>
      <c r="AZ23" s="119"/>
      <c r="BA23" s="174">
        <f>'[2]План 2023'!$Q18</f>
        <v>0</v>
      </c>
      <c r="BB23" s="120">
        <f>'[2]План 2023'!$R18</f>
        <v>0</v>
      </c>
      <c r="BC23" s="76">
        <f>'[3]СВОД по МО'!$GA25</f>
        <v>0</v>
      </c>
      <c r="BD23" s="76">
        <f>'[3]СВОД по МО'!$GD25</f>
        <v>0</v>
      </c>
      <c r="BE23" s="180">
        <f>'[1]План 2023'!$Q18</f>
        <v>0</v>
      </c>
      <c r="BF23" s="120">
        <f>'[1]План 2023'!$R18</f>
        <v>0</v>
      </c>
      <c r="BG23" s="14">
        <f t="shared" si="5"/>
        <v>0</v>
      </c>
      <c r="BH23" s="58">
        <f t="shared" si="6"/>
        <v>0</v>
      </c>
      <c r="BI23" s="5"/>
      <c r="BJ23" s="79"/>
      <c r="BK23" s="79"/>
      <c r="BL23" s="79"/>
      <c r="BM23" s="5"/>
      <c r="BN23" s="6"/>
      <c r="BO23" s="5"/>
      <c r="BP23" s="119"/>
      <c r="BQ23" s="174">
        <f>'[2]План 2023'!$S18</f>
        <v>0</v>
      </c>
      <c r="BR23" s="120">
        <f>'[2]План 2023'!$T18+'[2]План 2023'!$X18</f>
        <v>0</v>
      </c>
      <c r="BS23" s="76">
        <f>'[3]СВОД по МО'!$GJ25</f>
        <v>0</v>
      </c>
      <c r="BT23" s="76">
        <f>'[3]СВОД по МО'!$GM25</f>
        <v>0</v>
      </c>
      <c r="BU23" s="180">
        <f>'[1]План 2023'!$S18</f>
        <v>0</v>
      </c>
      <c r="BV23" s="120">
        <f>'[1]План 2023'!$T18+'[1]План 2023'!$X18</f>
        <v>0</v>
      </c>
      <c r="BW23" s="14">
        <f t="shared" si="7"/>
        <v>0</v>
      </c>
      <c r="BX23" s="58">
        <f t="shared" si="8"/>
        <v>0</v>
      </c>
      <c r="BY23" s="5"/>
      <c r="BZ23" s="79"/>
      <c r="CA23" s="79"/>
      <c r="CB23" s="79"/>
      <c r="CC23" s="5"/>
      <c r="CD23" s="79"/>
      <c r="CE23" s="5"/>
      <c r="CF23" s="119"/>
      <c r="CG23" s="174">
        <f>'[2]План 2023'!$W18</f>
        <v>0</v>
      </c>
      <c r="CH23" s="120">
        <f>'[2]План 2023'!$X18</f>
        <v>0</v>
      </c>
      <c r="CI23" s="76">
        <f>'[3]СВОД по МО'!$GU25</f>
        <v>-16274</v>
      </c>
      <c r="CJ23" s="76">
        <f>'[3]СВОД по МО'!$GX25</f>
        <v>-1732.5614799999998</v>
      </c>
      <c r="CK23" s="180">
        <f>'[1]План 2023'!$W18</f>
        <v>0</v>
      </c>
      <c r="CL23" s="120">
        <f>'[1]План 2023'!$X18</f>
        <v>0</v>
      </c>
      <c r="CM23" s="14">
        <f t="shared" si="9"/>
        <v>0</v>
      </c>
      <c r="CN23" s="58">
        <f t="shared" si="10"/>
        <v>0</v>
      </c>
      <c r="CO23" s="5">
        <v>1360</v>
      </c>
      <c r="CP23" s="6">
        <v>140</v>
      </c>
      <c r="CQ23" s="5"/>
      <c r="CR23" s="6"/>
      <c r="CS23" s="5"/>
      <c r="CT23" s="164"/>
    </row>
    <row r="24" spans="1:100" ht="30" x14ac:dyDescent="0.25">
      <c r="A24" s="178">
        <v>11</v>
      </c>
      <c r="B24" s="179" t="str">
        <f>'Скорая медицинская помощь'!B24</f>
        <v>410011</v>
      </c>
      <c r="C24" s="309" t="str">
        <f>'Скорая медицинская помощь'!C24</f>
        <v>ГБУЗ КК "ПЕТРОПАВЛОВСК - КАМЧАТСКАЯ ГОРОДСКАЯ ПОЛИКЛИНИКА № 1"</v>
      </c>
      <c r="D24" s="174">
        <f>'[2]План 2023'!$F19</f>
        <v>20500</v>
      </c>
      <c r="E24" s="120">
        <f>'[2]План 2023'!$G19</f>
        <v>146063.52000000002</v>
      </c>
      <c r="F24" s="76">
        <f>'[3]СВОД по МО'!$EU26</f>
        <v>17428</v>
      </c>
      <c r="G24" s="76">
        <f>'[3]СВОД по МО'!$EX26</f>
        <v>130880.15391000001</v>
      </c>
      <c r="H24" s="180">
        <f>'[1]План 2023'!$F19</f>
        <v>20500</v>
      </c>
      <c r="I24" s="120">
        <f>'[1]План 2023'!$G19</f>
        <v>146063.52000000002</v>
      </c>
      <c r="J24" s="120">
        <f>'[1]План 2023'!$H19</f>
        <v>29571</v>
      </c>
      <c r="K24" s="14">
        <f t="shared" si="0"/>
        <v>0</v>
      </c>
      <c r="L24" s="58">
        <f t="shared" si="1"/>
        <v>0</v>
      </c>
      <c r="M24" s="5"/>
      <c r="N24" s="79"/>
      <c r="O24" s="5"/>
      <c r="P24" s="79"/>
      <c r="Q24" s="79"/>
      <c r="R24" s="79"/>
      <c r="S24" s="5"/>
      <c r="T24" s="119"/>
      <c r="U24" s="174">
        <f>'[2]План 2023'!$K19</f>
        <v>27514</v>
      </c>
      <c r="V24" s="120">
        <f>'[2]План 2023'!$L19</f>
        <v>51007.270000000011</v>
      </c>
      <c r="W24" s="76">
        <f>'[3]СВОД по МО'!$FI26</f>
        <v>24695</v>
      </c>
      <c r="X24" s="76">
        <f>'[3]СВОД по МО'!$FL26</f>
        <v>36087.650580000001</v>
      </c>
      <c r="Y24" s="180">
        <f>'[1]План 2023'!$K19</f>
        <v>27514</v>
      </c>
      <c r="Z24" s="120">
        <f>'[1]План 2023'!$L19</f>
        <v>51007.270000000011</v>
      </c>
      <c r="AA24" s="14">
        <f t="shared" si="2"/>
        <v>0</v>
      </c>
      <c r="AB24" s="58">
        <f t="shared" si="3"/>
        <v>0</v>
      </c>
      <c r="AC24" s="5"/>
      <c r="AD24" s="79"/>
      <c r="AE24" s="5"/>
      <c r="AF24" s="79"/>
      <c r="AG24" s="5"/>
      <c r="AH24" s="79"/>
      <c r="AI24" s="5"/>
      <c r="AJ24" s="119"/>
      <c r="AK24" s="191">
        <f>'[2]План 2023'!$O19</f>
        <v>7550</v>
      </c>
      <c r="AL24" s="79">
        <f>'[2]План 2023'!$P19</f>
        <v>32298.1</v>
      </c>
      <c r="AM24" s="76">
        <f>'[3]СВОД по МО'!$FU26</f>
        <v>5936</v>
      </c>
      <c r="AN24" s="76">
        <f>'[3]СВОД по МО'!$FX26</f>
        <v>25086.118179999998</v>
      </c>
      <c r="AO24" s="79">
        <f>'[1]План 2023'!$O19</f>
        <v>7550</v>
      </c>
      <c r="AP24" s="79">
        <f>'[1]План 2023'!$P19</f>
        <v>32298.1</v>
      </c>
      <c r="AQ24" s="14">
        <f t="shared" si="4"/>
        <v>0</v>
      </c>
      <c r="AR24" s="359">
        <f t="shared" si="4"/>
        <v>0</v>
      </c>
      <c r="AS24" s="79"/>
      <c r="AT24" s="79"/>
      <c r="AU24" s="79"/>
      <c r="AV24" s="79"/>
      <c r="AW24" s="79"/>
      <c r="AX24" s="79"/>
      <c r="AY24" s="79"/>
      <c r="AZ24" s="119"/>
      <c r="BA24" s="174">
        <f>'[2]План 2023'!$Q19</f>
        <v>18462</v>
      </c>
      <c r="BB24" s="120">
        <f>'[2]План 2023'!$R19</f>
        <v>67766.5</v>
      </c>
      <c r="BC24" s="76">
        <f>'[3]СВОД по МО'!$GA26</f>
        <v>15751</v>
      </c>
      <c r="BD24" s="76">
        <f>'[3]СВОД по МО'!$GD26</f>
        <v>58259.397360000003</v>
      </c>
      <c r="BE24" s="180">
        <f>'[1]План 2023'!$Q19</f>
        <v>18462</v>
      </c>
      <c r="BF24" s="120">
        <f>'[1]План 2023'!$R19</f>
        <v>67766.5</v>
      </c>
      <c r="BG24" s="14">
        <f t="shared" si="5"/>
        <v>0</v>
      </c>
      <c r="BH24" s="58">
        <f t="shared" si="6"/>
        <v>0</v>
      </c>
      <c r="BI24" s="5"/>
      <c r="BJ24" s="79"/>
      <c r="BK24" s="79"/>
      <c r="BL24" s="79"/>
      <c r="BM24" s="5"/>
      <c r="BN24" s="6"/>
      <c r="BO24" s="5"/>
      <c r="BP24" s="119"/>
      <c r="BQ24" s="174">
        <f>'[2]План 2023'!$S19</f>
        <v>31932</v>
      </c>
      <c r="BR24" s="120">
        <f>'[2]План 2023'!$T19+'[2]План 2023'!$X19</f>
        <v>64771.611129999998</v>
      </c>
      <c r="BS24" s="76">
        <f>'[3]СВОД по МО'!$GJ26</f>
        <v>27947</v>
      </c>
      <c r="BT24" s="76">
        <f>'[3]СВОД по МО'!$GM26</f>
        <v>50253.309829999998</v>
      </c>
      <c r="BU24" s="180">
        <f>'[1]План 2023'!$S19</f>
        <v>31932</v>
      </c>
      <c r="BV24" s="120">
        <f>'[1]План 2023'!$T19+'[1]План 2023'!$X19</f>
        <v>64771.611129999998</v>
      </c>
      <c r="BW24" s="14">
        <f t="shared" si="7"/>
        <v>0</v>
      </c>
      <c r="BX24" s="58">
        <f>BV24-BR24</f>
        <v>0</v>
      </c>
      <c r="BY24" s="5"/>
      <c r="BZ24" s="79"/>
      <c r="CA24" s="79"/>
      <c r="CB24" s="79"/>
      <c r="CC24" s="5"/>
      <c r="CD24" s="79"/>
      <c r="CE24" s="5"/>
      <c r="CF24" s="119"/>
      <c r="CG24" s="174">
        <f>'[2]План 2023'!$W19</f>
        <v>1201</v>
      </c>
      <c r="CH24" s="120">
        <f>'[2]План 2023'!$X19</f>
        <v>3310.9711299999999</v>
      </c>
      <c r="CI24" s="76">
        <f>'[3]СВОД по МО'!$GU26</f>
        <v>-116809</v>
      </c>
      <c r="CJ24" s="76">
        <f>'[3]СВОД по МО'!$GX26</f>
        <v>-15078.975159999998</v>
      </c>
      <c r="CK24" s="180">
        <f>'[1]План 2023'!$W19</f>
        <v>1201</v>
      </c>
      <c r="CL24" s="120">
        <f>'[1]План 2023'!$X19</f>
        <v>3310.9711299999999</v>
      </c>
      <c r="CM24" s="14">
        <f t="shared" si="9"/>
        <v>0</v>
      </c>
      <c r="CN24" s="58">
        <f t="shared" si="10"/>
        <v>0</v>
      </c>
      <c r="CO24" s="5"/>
      <c r="CP24" s="6"/>
      <c r="CQ24" s="5"/>
      <c r="CR24" s="6"/>
      <c r="CS24" s="5"/>
      <c r="CT24" s="164"/>
    </row>
    <row r="25" spans="1:100" x14ac:dyDescent="0.25">
      <c r="A25" s="178">
        <v>12</v>
      </c>
      <c r="B25" s="179" t="str">
        <f>'Скорая медицинская помощь'!B25</f>
        <v>410012</v>
      </c>
      <c r="C25" s="201" t="str">
        <f>'Скорая медицинская помощь'!C25</f>
        <v>ГБУЗ КК ПК ГП №3</v>
      </c>
      <c r="D25" s="174">
        <f>'[2]План 2023'!$F20</f>
        <v>21036</v>
      </c>
      <c r="E25" s="120">
        <f>'[2]План 2023'!$G20</f>
        <v>137112.89000000001</v>
      </c>
      <c r="F25" s="76">
        <f>'[3]СВОД по МО'!$EU27</f>
        <v>13746</v>
      </c>
      <c r="G25" s="76">
        <f>'[3]СВОД по МО'!$EX27</f>
        <v>93109.553610000003</v>
      </c>
      <c r="H25" s="180">
        <f>'[1]План 2023'!$F20</f>
        <v>21036</v>
      </c>
      <c r="I25" s="120">
        <f>'[1]План 2023'!$G20</f>
        <v>137112.89000000001</v>
      </c>
      <c r="J25" s="120">
        <f>'[1]План 2023'!$H20</f>
        <v>20416</v>
      </c>
      <c r="K25" s="14">
        <f t="shared" si="0"/>
        <v>0</v>
      </c>
      <c r="L25" s="58">
        <f t="shared" si="1"/>
        <v>0</v>
      </c>
      <c r="M25" s="5"/>
      <c r="N25" s="79"/>
      <c r="O25" s="5"/>
      <c r="P25" s="79"/>
      <c r="Q25" s="79"/>
      <c r="R25" s="79"/>
      <c r="S25" s="5"/>
      <c r="T25" s="119"/>
      <c r="U25" s="174">
        <f>'[2]План 2023'!$K20</f>
        <v>39568</v>
      </c>
      <c r="V25" s="120">
        <f>'[2]План 2023'!$L20</f>
        <v>90247.650000000009</v>
      </c>
      <c r="W25" s="76">
        <f>'[3]СВОД по МО'!$FI27</f>
        <v>32219</v>
      </c>
      <c r="X25" s="76">
        <f>'[3]СВОД по МО'!$FL27</f>
        <v>68026.10474000001</v>
      </c>
      <c r="Y25" s="180">
        <f>'[1]План 2023'!$K20</f>
        <v>39568</v>
      </c>
      <c r="Z25" s="120">
        <f>'[1]План 2023'!$L20</f>
        <v>79494.630000000019</v>
      </c>
      <c r="AA25" s="14">
        <f t="shared" si="2"/>
        <v>0</v>
      </c>
      <c r="AB25" s="58">
        <f t="shared" si="3"/>
        <v>-10753.01999999999</v>
      </c>
      <c r="AC25" s="5"/>
      <c r="AD25" s="79"/>
      <c r="AE25" s="5"/>
      <c r="AF25" s="79">
        <v>-10753.01999999999</v>
      </c>
      <c r="AG25" s="5"/>
      <c r="AH25" s="79"/>
      <c r="AI25" s="5"/>
      <c r="AJ25" s="119"/>
      <c r="AK25" s="191">
        <f>'[2]План 2023'!$O20</f>
        <v>4764</v>
      </c>
      <c r="AL25" s="79">
        <f>'[2]План 2023'!$P20</f>
        <v>20379.03</v>
      </c>
      <c r="AM25" s="76">
        <f>'[3]СВОД по МО'!$FU27</f>
        <v>5037</v>
      </c>
      <c r="AN25" s="76">
        <f>'[3]СВОД по МО'!$FX27</f>
        <v>22525.918429999998</v>
      </c>
      <c r="AO25" s="79">
        <f>'[1]План 2023'!$O20</f>
        <v>6557</v>
      </c>
      <c r="AP25" s="79">
        <f>'[1]План 2023'!$P20</f>
        <v>31132.05</v>
      </c>
      <c r="AQ25" s="14">
        <f t="shared" si="4"/>
        <v>1793</v>
      </c>
      <c r="AR25" s="359">
        <f t="shared" si="4"/>
        <v>10753.02</v>
      </c>
      <c r="AS25" s="79">
        <v>1793</v>
      </c>
      <c r="AT25" s="79">
        <v>10753.02</v>
      </c>
      <c r="AU25" s="79"/>
      <c r="AV25" s="79"/>
      <c r="AW25" s="79"/>
      <c r="AX25" s="79"/>
      <c r="AY25" s="79"/>
      <c r="AZ25" s="119"/>
      <c r="BA25" s="174">
        <f>'[2]План 2023'!$Q20</f>
        <v>6896</v>
      </c>
      <c r="BB25" s="120">
        <f>'[2]План 2023'!$R20</f>
        <v>23594.85</v>
      </c>
      <c r="BC25" s="76">
        <f>'[3]СВОД по МО'!$GA27</f>
        <v>5985</v>
      </c>
      <c r="BD25" s="76">
        <f>'[3]СВОД по МО'!$GD27</f>
        <v>20629.015719999999</v>
      </c>
      <c r="BE25" s="180">
        <f>'[1]План 2023'!$Q20</f>
        <v>6896</v>
      </c>
      <c r="BF25" s="120">
        <f>'[1]План 2023'!$R20</f>
        <v>23594.85</v>
      </c>
      <c r="BG25" s="14">
        <f t="shared" si="5"/>
        <v>0</v>
      </c>
      <c r="BH25" s="58">
        <f t="shared" si="6"/>
        <v>0</v>
      </c>
      <c r="BI25" s="231"/>
      <c r="BJ25" s="310"/>
      <c r="BK25" s="79"/>
      <c r="BL25" s="79"/>
      <c r="BM25" s="5"/>
      <c r="BN25" s="6"/>
      <c r="BO25" s="5"/>
      <c r="BP25" s="119"/>
      <c r="BQ25" s="174">
        <f>'[2]План 2023'!$S20</f>
        <v>39147</v>
      </c>
      <c r="BR25" s="120">
        <f>'[2]План 2023'!$T20+'[2]План 2023'!$X20</f>
        <v>62502.585679999989</v>
      </c>
      <c r="BS25" s="76">
        <f>'[3]СВОД по МО'!$GJ27</f>
        <v>20508</v>
      </c>
      <c r="BT25" s="76">
        <f>'[3]СВОД по МО'!$GM27</f>
        <v>46779.595349999996</v>
      </c>
      <c r="BU25" s="180">
        <f>'[1]План 2023'!$S20</f>
        <v>39147</v>
      </c>
      <c r="BV25" s="120">
        <f>'[1]План 2023'!$T20+'[1]План 2023'!$X20</f>
        <v>62502.585679999989</v>
      </c>
      <c r="BW25" s="14">
        <f t="shared" si="7"/>
        <v>0</v>
      </c>
      <c r="BX25" s="58">
        <f t="shared" si="8"/>
        <v>0</v>
      </c>
      <c r="BY25" s="5"/>
      <c r="BZ25" s="79"/>
      <c r="CA25" s="79"/>
      <c r="CB25" s="79"/>
      <c r="CC25" s="5"/>
      <c r="CD25" s="79"/>
      <c r="CE25" s="5"/>
      <c r="CF25" s="119"/>
      <c r="CG25" s="174">
        <f>'[2]План 2023'!$W20</f>
        <v>2268</v>
      </c>
      <c r="CH25" s="120">
        <f>'[2]План 2023'!$X20</f>
        <v>6192.3656799999999</v>
      </c>
      <c r="CI25" s="76">
        <f>'[3]СВОД по МО'!$GU27</f>
        <v>-123270</v>
      </c>
      <c r="CJ25" s="76">
        <f>'[3]СВОД по МО'!$GX27</f>
        <v>-19079.680530000005</v>
      </c>
      <c r="CK25" s="180">
        <f>'[1]План 2023'!$W20</f>
        <v>2268</v>
      </c>
      <c r="CL25" s="120">
        <f>'[1]План 2023'!$X20</f>
        <v>6192.3656799999999</v>
      </c>
      <c r="CM25" s="14">
        <f t="shared" si="9"/>
        <v>0</v>
      </c>
      <c r="CN25" s="58">
        <f t="shared" si="10"/>
        <v>0</v>
      </c>
      <c r="CO25" s="5">
        <v>120</v>
      </c>
      <c r="CP25" s="6">
        <v>309</v>
      </c>
      <c r="CQ25" s="5"/>
      <c r="CR25" s="6"/>
      <c r="CS25" s="5"/>
      <c r="CT25" s="164"/>
    </row>
    <row r="26" spans="1:100" x14ac:dyDescent="0.25">
      <c r="A26" s="178">
        <v>13</v>
      </c>
      <c r="B26" s="179" t="str">
        <f>'Скорая медицинская помощь'!B26</f>
        <v>410013</v>
      </c>
      <c r="C26" s="201" t="str">
        <f>'Скорая медицинская помощь'!C26</f>
        <v>ГБУЗ ККРД</v>
      </c>
      <c r="D26" s="174">
        <f>'[2]План 2023'!$F21</f>
        <v>0</v>
      </c>
      <c r="E26" s="120">
        <f>'[2]План 2023'!$G21</f>
        <v>0</v>
      </c>
      <c r="F26" s="76">
        <f>'[3]СВОД по МО'!$EU28</f>
        <v>0</v>
      </c>
      <c r="G26" s="76">
        <f>'[3]СВОД по МО'!$EX28</f>
        <v>0</v>
      </c>
      <c r="H26" s="180">
        <f>'[1]План 2023'!$F21</f>
        <v>0</v>
      </c>
      <c r="I26" s="120">
        <f>'[1]План 2023'!$G21</f>
        <v>0</v>
      </c>
      <c r="J26" s="120">
        <f>'[1]План 2023'!$H21</f>
        <v>0</v>
      </c>
      <c r="K26" s="14">
        <f t="shared" si="0"/>
        <v>0</v>
      </c>
      <c r="L26" s="58">
        <f t="shared" si="1"/>
        <v>0</v>
      </c>
      <c r="M26" s="5"/>
      <c r="N26" s="79"/>
      <c r="O26" s="5"/>
      <c r="P26" s="79"/>
      <c r="Q26" s="79"/>
      <c r="R26" s="79"/>
      <c r="S26" s="5"/>
      <c r="T26" s="119"/>
      <c r="U26" s="174">
        <f>'[2]План 2023'!$K21</f>
        <v>20000</v>
      </c>
      <c r="V26" s="120">
        <f>'[2]План 2023'!$L21</f>
        <v>31279.25</v>
      </c>
      <c r="W26" s="76">
        <f>'[3]СВОД по МО'!$FI28</f>
        <v>16266</v>
      </c>
      <c r="X26" s="76">
        <f>'[3]СВОД по МО'!$FL28</f>
        <v>24451.525710000005</v>
      </c>
      <c r="Y26" s="180">
        <f>'[1]План 2023'!$K21</f>
        <v>20000</v>
      </c>
      <c r="Z26" s="120">
        <f>'[1]План 2023'!$L21</f>
        <v>31279.25</v>
      </c>
      <c r="AA26" s="14">
        <f t="shared" si="2"/>
        <v>0</v>
      </c>
      <c r="AB26" s="58">
        <f t="shared" si="3"/>
        <v>0</v>
      </c>
      <c r="AC26" s="79"/>
      <c r="AD26" s="79"/>
      <c r="AE26" s="5"/>
      <c r="AF26" s="79"/>
      <c r="AG26" s="5"/>
      <c r="AH26" s="79"/>
      <c r="AI26" s="5"/>
      <c r="AJ26" s="119"/>
      <c r="AK26" s="191">
        <f>'[2]План 2023'!$O21</f>
        <v>0</v>
      </c>
      <c r="AL26" s="79">
        <f>'[2]План 2023'!$P21</f>
        <v>0</v>
      </c>
      <c r="AM26" s="76">
        <f>'[3]СВОД по МО'!$FU28</f>
        <v>0</v>
      </c>
      <c r="AN26" s="76">
        <f>'[3]СВОД по МО'!$FX28</f>
        <v>0</v>
      </c>
      <c r="AO26" s="79">
        <f>'[1]План 2023'!$O21</f>
        <v>0</v>
      </c>
      <c r="AP26" s="79">
        <f>'[1]План 2023'!$P21</f>
        <v>0</v>
      </c>
      <c r="AQ26" s="14">
        <f t="shared" si="4"/>
        <v>0</v>
      </c>
      <c r="AR26" s="359">
        <f t="shared" si="4"/>
        <v>0</v>
      </c>
      <c r="AS26" s="79"/>
      <c r="AT26" s="79"/>
      <c r="AU26" s="79"/>
      <c r="AV26" s="79"/>
      <c r="AW26" s="79"/>
      <c r="AX26" s="79"/>
      <c r="AY26" s="79"/>
      <c r="AZ26" s="119"/>
      <c r="BA26" s="174">
        <f>'[2]План 2023'!$Q21</f>
        <v>550</v>
      </c>
      <c r="BB26" s="120">
        <f>'[2]План 2023'!$R21</f>
        <v>1912.6</v>
      </c>
      <c r="BC26" s="76">
        <f>'[3]СВОД по МО'!$GA28</f>
        <v>122</v>
      </c>
      <c r="BD26" s="76">
        <f>'[3]СВОД по МО'!$GD28</f>
        <v>424.25011999999998</v>
      </c>
      <c r="BE26" s="180">
        <f>'[1]План 2023'!$Q21</f>
        <v>550</v>
      </c>
      <c r="BF26" s="120">
        <f>'[1]План 2023'!$R21</f>
        <v>1912.6</v>
      </c>
      <c r="BG26" s="14">
        <f t="shared" si="5"/>
        <v>0</v>
      </c>
      <c r="BH26" s="58">
        <f t="shared" si="6"/>
        <v>0</v>
      </c>
      <c r="BI26" s="5"/>
      <c r="BJ26" s="79"/>
      <c r="BK26" s="79"/>
      <c r="BL26" s="79"/>
      <c r="BM26" s="5"/>
      <c r="BN26" s="6"/>
      <c r="BO26" s="5"/>
      <c r="BP26" s="119"/>
      <c r="BQ26" s="174">
        <f>'[2]План 2023'!$S21</f>
        <v>8200</v>
      </c>
      <c r="BR26" s="120">
        <f>'[2]План 2023'!$T21+'[2]План 2023'!$X21</f>
        <v>81203.736000000004</v>
      </c>
      <c r="BS26" s="76">
        <f>'[3]СВОД по МО'!$GJ28</f>
        <v>5671</v>
      </c>
      <c r="BT26" s="76">
        <f>'[3]СВОД по МО'!$GM28</f>
        <v>57878.184569999998</v>
      </c>
      <c r="BU26" s="180">
        <f>'[1]План 2023'!$S21</f>
        <v>8200</v>
      </c>
      <c r="BV26" s="120">
        <f>'[1]План 2023'!$T21+'[1]План 2023'!$X21</f>
        <v>81203.736000000004</v>
      </c>
      <c r="BW26" s="14">
        <f t="shared" si="7"/>
        <v>0</v>
      </c>
      <c r="BX26" s="58">
        <f t="shared" si="8"/>
        <v>0</v>
      </c>
      <c r="BY26" s="5"/>
      <c r="BZ26" s="79"/>
      <c r="CA26" s="79"/>
      <c r="CB26" s="79"/>
      <c r="CC26" s="5"/>
      <c r="CD26" s="79"/>
      <c r="CE26" s="5"/>
      <c r="CF26" s="119"/>
      <c r="CG26" s="174">
        <f>'[2]План 2023'!$W21</f>
        <v>1200</v>
      </c>
      <c r="CH26" s="120">
        <f>'[2]План 2023'!$X21</f>
        <v>1799.376</v>
      </c>
      <c r="CI26" s="76">
        <f>'[3]СВОД по МО'!$GU28</f>
        <v>-35083</v>
      </c>
      <c r="CJ26" s="76">
        <f>'[3]СВОД по МО'!$GX28</f>
        <v>-23038.229099999997</v>
      </c>
      <c r="CK26" s="180">
        <f>'[1]План 2023'!$W21</f>
        <v>1200</v>
      </c>
      <c r="CL26" s="120">
        <f>'[1]План 2023'!$X21</f>
        <v>1799.376</v>
      </c>
      <c r="CM26" s="14">
        <f t="shared" si="9"/>
        <v>0</v>
      </c>
      <c r="CN26" s="58">
        <f t="shared" si="10"/>
        <v>0</v>
      </c>
      <c r="CO26" s="5"/>
      <c r="CP26" s="6"/>
      <c r="CQ26" s="5"/>
      <c r="CR26" s="6"/>
      <c r="CS26" s="5"/>
      <c r="CT26" s="164"/>
    </row>
    <row r="27" spans="1:100" x14ac:dyDescent="0.25">
      <c r="A27" s="178">
        <v>14</v>
      </c>
      <c r="B27" s="179" t="str">
        <f>'Скорая медицинская помощь'!B27</f>
        <v>410014</v>
      </c>
      <c r="C27" s="201" t="str">
        <f>'Скорая медицинская помощь'!C27</f>
        <v>ГБУЗ КК П-КГСП</v>
      </c>
      <c r="D27" s="174">
        <f>'[2]План 2023'!$F22</f>
        <v>0</v>
      </c>
      <c r="E27" s="120">
        <f>'[2]План 2023'!$G22</f>
        <v>0</v>
      </c>
      <c r="F27" s="76">
        <f>'[3]СВОД по МО'!$EU29</f>
        <v>0</v>
      </c>
      <c r="G27" s="76">
        <f>'[3]СВОД по МО'!$EX29</f>
        <v>0</v>
      </c>
      <c r="H27" s="180">
        <f>'[1]План 2023'!$F22</f>
        <v>0</v>
      </c>
      <c r="I27" s="120">
        <f>'[1]План 2023'!$G22</f>
        <v>0</v>
      </c>
      <c r="J27" s="120">
        <f>'[1]План 2023'!$H22</f>
        <v>0</v>
      </c>
      <c r="K27" s="14">
        <f t="shared" si="0"/>
        <v>0</v>
      </c>
      <c r="L27" s="58">
        <f t="shared" si="1"/>
        <v>0</v>
      </c>
      <c r="M27" s="5"/>
      <c r="N27" s="79"/>
      <c r="O27" s="5"/>
      <c r="P27" s="79"/>
      <c r="Q27" s="79"/>
      <c r="R27" s="79"/>
      <c r="S27" s="5"/>
      <c r="T27" s="119"/>
      <c r="U27" s="174">
        <f>'[2]План 2023'!$K22</f>
        <v>200</v>
      </c>
      <c r="V27" s="120">
        <f>'[2]План 2023'!$L22</f>
        <v>217.28</v>
      </c>
      <c r="W27" s="76">
        <f>'[3]СВОД по МО'!$FI29</f>
        <v>190</v>
      </c>
      <c r="X27" s="76">
        <f>'[3]СВОД по МО'!$FL29</f>
        <v>130.1609</v>
      </c>
      <c r="Y27" s="180">
        <f>'[1]План 2023'!$K22</f>
        <v>200</v>
      </c>
      <c r="Z27" s="120">
        <f>'[1]План 2023'!$L22</f>
        <v>217.28</v>
      </c>
      <c r="AA27" s="14">
        <f t="shared" si="2"/>
        <v>0</v>
      </c>
      <c r="AB27" s="58">
        <f t="shared" si="3"/>
        <v>0</v>
      </c>
      <c r="AC27" s="5"/>
      <c r="AD27" s="79"/>
      <c r="AE27" s="5"/>
      <c r="AF27" s="79"/>
      <c r="AG27" s="5"/>
      <c r="AH27" s="79"/>
      <c r="AI27" s="5"/>
      <c r="AJ27" s="119"/>
      <c r="AK27" s="191">
        <f>'[2]План 2023'!$O22</f>
        <v>0</v>
      </c>
      <c r="AL27" s="79">
        <f>'[2]План 2023'!$P22</f>
        <v>0</v>
      </c>
      <c r="AM27" s="76">
        <f>'[3]СВОД по МО'!$FU29</f>
        <v>0</v>
      </c>
      <c r="AN27" s="76">
        <f>'[3]СВОД по МО'!$FX29</f>
        <v>0</v>
      </c>
      <c r="AO27" s="79">
        <f>'[1]План 2023'!$O22</f>
        <v>0</v>
      </c>
      <c r="AP27" s="79">
        <f>'[1]План 2023'!$P22</f>
        <v>0</v>
      </c>
      <c r="AQ27" s="14">
        <f t="shared" si="4"/>
        <v>0</v>
      </c>
      <c r="AR27" s="359">
        <f t="shared" si="4"/>
        <v>0</v>
      </c>
      <c r="AS27" s="79"/>
      <c r="AT27" s="79"/>
      <c r="AU27" s="79"/>
      <c r="AV27" s="79"/>
      <c r="AW27" s="79"/>
      <c r="AX27" s="79"/>
      <c r="AY27" s="79"/>
      <c r="AZ27" s="119"/>
      <c r="BA27" s="174">
        <f>'[2]План 2023'!$Q22</f>
        <v>11000</v>
      </c>
      <c r="BB27" s="120">
        <f>'[2]План 2023'!$R22</f>
        <v>20148.149999999998</v>
      </c>
      <c r="BC27" s="76">
        <f>'[3]СВОД по МО'!$GA29</f>
        <v>8053</v>
      </c>
      <c r="BD27" s="76">
        <f>'[3]СВОД по МО'!$GD29</f>
        <v>14763.655999999999</v>
      </c>
      <c r="BE27" s="180">
        <f>'[1]План 2023'!$Q22</f>
        <v>11000</v>
      </c>
      <c r="BF27" s="120">
        <f>'[1]План 2023'!$R22</f>
        <v>20148.149999999998</v>
      </c>
      <c r="BG27" s="14">
        <f t="shared" si="5"/>
        <v>0</v>
      </c>
      <c r="BH27" s="58">
        <f t="shared" si="6"/>
        <v>0</v>
      </c>
      <c r="BI27" s="5"/>
      <c r="BJ27" s="79"/>
      <c r="BK27" s="79"/>
      <c r="BL27" s="79"/>
      <c r="BM27" s="5"/>
      <c r="BN27" s="6"/>
      <c r="BO27" s="5"/>
      <c r="BP27" s="119"/>
      <c r="BQ27" s="174">
        <f>'[2]План 2023'!$S22</f>
        <v>20420</v>
      </c>
      <c r="BR27" s="120">
        <f>'[2]План 2023'!$T22+'[2]План 2023'!$X22</f>
        <v>86346.06</v>
      </c>
      <c r="BS27" s="76">
        <f>'[3]СВОД по МО'!$GJ29</f>
        <v>13627</v>
      </c>
      <c r="BT27" s="76">
        <f>'[3]СВОД по МО'!$GM29</f>
        <v>71325.312609999994</v>
      </c>
      <c r="BU27" s="180">
        <f>'[1]План 2023'!$S22</f>
        <v>20420</v>
      </c>
      <c r="BV27" s="120">
        <f>'[1]План 2023'!$T22+'[1]План 2023'!$X22</f>
        <v>86346.06</v>
      </c>
      <c r="BW27" s="14">
        <f t="shared" si="7"/>
        <v>0</v>
      </c>
      <c r="BX27" s="58">
        <f t="shared" si="8"/>
        <v>0</v>
      </c>
      <c r="BY27" s="5"/>
      <c r="BZ27" s="79"/>
      <c r="CA27" s="79"/>
      <c r="CB27" s="79"/>
      <c r="CC27" s="5"/>
      <c r="CD27" s="79"/>
      <c r="CE27" s="5"/>
      <c r="CF27" s="119"/>
      <c r="CG27" s="174">
        <f>'[2]План 2023'!$W22</f>
        <v>0</v>
      </c>
      <c r="CH27" s="120">
        <f>'[2]План 2023'!$X22</f>
        <v>0</v>
      </c>
      <c r="CI27" s="76">
        <f>'[3]СВОД по МО'!$GU29</f>
        <v>0</v>
      </c>
      <c r="CJ27" s="76">
        <f>'[3]СВОД по МО'!$GX29</f>
        <v>0</v>
      </c>
      <c r="CK27" s="180">
        <f>'[1]План 2023'!$W22</f>
        <v>0</v>
      </c>
      <c r="CL27" s="120">
        <f>'[1]План 2023'!$X22</f>
        <v>0</v>
      </c>
      <c r="CM27" s="14">
        <f t="shared" si="9"/>
        <v>0</v>
      </c>
      <c r="CN27" s="58">
        <f t="shared" si="10"/>
        <v>0</v>
      </c>
      <c r="CO27" s="5"/>
      <c r="CP27" s="6"/>
      <c r="CQ27" s="5"/>
      <c r="CR27" s="6"/>
      <c r="CS27" s="5"/>
      <c r="CT27" s="164"/>
      <c r="CU27" s="56"/>
      <c r="CV27" s="103"/>
    </row>
    <row r="28" spans="1:100" x14ac:dyDescent="0.25">
      <c r="A28" s="178">
        <v>15</v>
      </c>
      <c r="B28" s="179" t="str">
        <f>'Скорая медицинская помощь'!B28</f>
        <v>410015</v>
      </c>
      <c r="C28" s="201" t="str">
        <f>'Скорая медицинская помощь'!C28</f>
        <v>ГБУЗ КК ПК ГДП №1</v>
      </c>
      <c r="D28" s="174">
        <f>'[2]План 2023'!$F23</f>
        <v>29658</v>
      </c>
      <c r="E28" s="120">
        <f>'[2]План 2023'!$G23</f>
        <v>220007.23</v>
      </c>
      <c r="F28" s="76">
        <f>'[3]СВОД по МО'!$EU30</f>
        <v>20540</v>
      </c>
      <c r="G28" s="76">
        <f>'[3]СВОД по МО'!$EX30</f>
        <v>127200.26670999997</v>
      </c>
      <c r="H28" s="180">
        <f>'[1]План 2023'!$F23</f>
        <v>29658</v>
      </c>
      <c r="I28" s="120">
        <f>'[1]План 2023'!$G23</f>
        <v>220007.23</v>
      </c>
      <c r="J28" s="120">
        <f>'[1]План 2023'!$H23</f>
        <v>0</v>
      </c>
      <c r="K28" s="14">
        <f t="shared" si="0"/>
        <v>0</v>
      </c>
      <c r="L28" s="58">
        <f t="shared" si="1"/>
        <v>0</v>
      </c>
      <c r="M28" s="5"/>
      <c r="N28" s="79"/>
      <c r="O28" s="5"/>
      <c r="P28" s="79"/>
      <c r="Q28" s="79"/>
      <c r="R28" s="79"/>
      <c r="S28" s="5"/>
      <c r="T28" s="119"/>
      <c r="U28" s="174">
        <f>'[2]План 2023'!$K23</f>
        <v>127285</v>
      </c>
      <c r="V28" s="120">
        <f>'[2]План 2023'!$L23</f>
        <v>230778.15000000002</v>
      </c>
      <c r="W28" s="76">
        <f>'[3]СВОД по МО'!$FI30</f>
        <v>116967</v>
      </c>
      <c r="X28" s="76">
        <f>'[3]СВОД по МО'!$FL30</f>
        <v>192096.95543</v>
      </c>
      <c r="Y28" s="180">
        <f>'[1]План 2023'!$K23</f>
        <v>127285</v>
      </c>
      <c r="Z28" s="120">
        <f>'[1]План 2023'!$L23</f>
        <v>230778.15000000002</v>
      </c>
      <c r="AA28" s="14">
        <f t="shared" si="2"/>
        <v>0</v>
      </c>
      <c r="AB28" s="58">
        <f t="shared" si="3"/>
        <v>0</v>
      </c>
      <c r="AC28" s="5"/>
      <c r="AD28" s="79"/>
      <c r="AE28" s="5"/>
      <c r="AF28" s="79"/>
      <c r="AG28" s="5"/>
      <c r="AH28" s="79"/>
      <c r="AI28" s="5"/>
      <c r="AJ28" s="119"/>
      <c r="AK28" s="191">
        <f>'[2]План 2023'!$O23</f>
        <v>0</v>
      </c>
      <c r="AL28" s="79">
        <f>'[2]План 2023'!$P23</f>
        <v>0</v>
      </c>
      <c r="AM28" s="76">
        <f>'[3]СВОД по МО'!$FU30</f>
        <v>0</v>
      </c>
      <c r="AN28" s="76">
        <f>'[3]СВОД по МО'!$FX30</f>
        <v>0</v>
      </c>
      <c r="AO28" s="79">
        <f>'[1]План 2023'!$O23</f>
        <v>0</v>
      </c>
      <c r="AP28" s="79">
        <f>'[1]План 2023'!$P23</f>
        <v>0</v>
      </c>
      <c r="AQ28" s="14">
        <f t="shared" si="4"/>
        <v>0</v>
      </c>
      <c r="AR28" s="359">
        <f t="shared" si="4"/>
        <v>0</v>
      </c>
      <c r="AS28" s="79"/>
      <c r="AT28" s="79"/>
      <c r="AU28" s="79"/>
      <c r="AV28" s="79"/>
      <c r="AW28" s="79"/>
      <c r="AX28" s="79"/>
      <c r="AY28" s="79"/>
      <c r="AZ28" s="119"/>
      <c r="BA28" s="174">
        <f>'[2]План 2023'!$Q23</f>
        <v>38400</v>
      </c>
      <c r="BB28" s="120">
        <f>'[2]План 2023'!$R23</f>
        <v>126016.12</v>
      </c>
      <c r="BC28" s="76">
        <f>'[3]СВОД по МО'!$GA30</f>
        <v>28122</v>
      </c>
      <c r="BD28" s="76">
        <f>'[3]СВОД по МО'!$GD30</f>
        <v>92292.014139999999</v>
      </c>
      <c r="BE28" s="180">
        <f>'[1]План 2023'!$Q23</f>
        <v>38400</v>
      </c>
      <c r="BF28" s="120">
        <f>'[1]План 2023'!$R23</f>
        <v>126016.12</v>
      </c>
      <c r="BG28" s="14">
        <f t="shared" si="5"/>
        <v>0</v>
      </c>
      <c r="BH28" s="58">
        <f t="shared" si="6"/>
        <v>0</v>
      </c>
      <c r="BI28" s="5"/>
      <c r="BJ28" s="79"/>
      <c r="BK28" s="79"/>
      <c r="BL28" s="79"/>
      <c r="BM28" s="5"/>
      <c r="BN28" s="6"/>
      <c r="BO28" s="5"/>
      <c r="BP28" s="119"/>
      <c r="BQ28" s="174">
        <f>'[2]План 2023'!$S23</f>
        <v>49365</v>
      </c>
      <c r="BR28" s="120">
        <f>'[2]План 2023'!$T23+'[2]План 2023'!$X23</f>
        <v>104322.46241000001</v>
      </c>
      <c r="BS28" s="76">
        <f>'[3]СВОД по МО'!$GJ30</f>
        <v>34015</v>
      </c>
      <c r="BT28" s="76">
        <f>'[3]СВОД по МО'!$GM30</f>
        <v>83584.875870000003</v>
      </c>
      <c r="BU28" s="180">
        <f>'[1]План 2023'!$S23</f>
        <v>49365</v>
      </c>
      <c r="BV28" s="120">
        <f>'[1]План 2023'!$T23+'[1]План 2023'!$X23</f>
        <v>104322.46241000001</v>
      </c>
      <c r="BW28" s="14">
        <f t="shared" si="7"/>
        <v>0</v>
      </c>
      <c r="BX28" s="58">
        <f t="shared" si="8"/>
        <v>0</v>
      </c>
      <c r="BY28" s="5"/>
      <c r="BZ28" s="79"/>
      <c r="CA28" s="79"/>
      <c r="CB28" s="79"/>
      <c r="CC28" s="5"/>
      <c r="CD28" s="79"/>
      <c r="CE28" s="5"/>
      <c r="CF28" s="119"/>
      <c r="CG28" s="174">
        <f>'[2]План 2023'!$W23</f>
        <v>1627</v>
      </c>
      <c r="CH28" s="120">
        <f>'[2]План 2023'!$X23</f>
        <v>3752.35241</v>
      </c>
      <c r="CI28" s="76">
        <f>'[3]СВОД по МО'!$GU30</f>
        <v>-111231</v>
      </c>
      <c r="CJ28" s="76">
        <f>'[3]СВОД по МО'!$GX30</f>
        <v>-28398.471409999991</v>
      </c>
      <c r="CK28" s="180">
        <f>'[1]План 2023'!$W23</f>
        <v>1627</v>
      </c>
      <c r="CL28" s="120">
        <f>'[1]План 2023'!$X23</f>
        <v>3752.35241</v>
      </c>
      <c r="CM28" s="14">
        <f t="shared" si="9"/>
        <v>0</v>
      </c>
      <c r="CN28" s="58">
        <f t="shared" si="10"/>
        <v>0</v>
      </c>
      <c r="CO28" s="5"/>
      <c r="CP28" s="6"/>
      <c r="CQ28" s="5"/>
      <c r="CR28" s="6"/>
      <c r="CS28" s="5"/>
      <c r="CT28" s="164"/>
      <c r="CU28" s="56"/>
      <c r="CV28" s="103"/>
    </row>
    <row r="29" spans="1:100" x14ac:dyDescent="0.25">
      <c r="A29" s="178">
        <v>16</v>
      </c>
      <c r="B29" s="179" t="str">
        <f>'Скорая медицинская помощь'!B29</f>
        <v>410016</v>
      </c>
      <c r="C29" s="201" t="str">
        <f>'Скорая медицинская помощь'!C29</f>
        <v>ГБУЗ КК ПК ГДП № 2</v>
      </c>
      <c r="D29" s="174">
        <f>'[2]План 2023'!$F24</f>
        <v>6842</v>
      </c>
      <c r="E29" s="120">
        <f>'[2]План 2023'!$G24</f>
        <v>50657.39</v>
      </c>
      <c r="F29" s="76">
        <f>'[3]СВОД по МО'!$EU31</f>
        <v>5231</v>
      </c>
      <c r="G29" s="76">
        <f>'[3]СВОД по МО'!$EX31</f>
        <v>18300.830289999998</v>
      </c>
      <c r="H29" s="180">
        <f>'[1]План 2023'!$F24</f>
        <v>6842</v>
      </c>
      <c r="I29" s="120">
        <f>'[1]План 2023'!$G24</f>
        <v>50657.39</v>
      </c>
      <c r="J29" s="120">
        <f>'[1]План 2023'!$H24</f>
        <v>0</v>
      </c>
      <c r="K29" s="14">
        <f t="shared" si="0"/>
        <v>0</v>
      </c>
      <c r="L29" s="58">
        <f t="shared" si="1"/>
        <v>0</v>
      </c>
      <c r="M29" s="5"/>
      <c r="N29" s="79"/>
      <c r="O29" s="5"/>
      <c r="P29" s="79"/>
      <c r="Q29" s="79"/>
      <c r="R29" s="79"/>
      <c r="S29" s="5"/>
      <c r="T29" s="119"/>
      <c r="U29" s="174">
        <f>'[2]План 2023'!$K24</f>
        <v>46461</v>
      </c>
      <c r="V29" s="120">
        <f>'[2]План 2023'!$L24</f>
        <v>93479.21</v>
      </c>
      <c r="W29" s="76">
        <f>'[3]СВОД по МО'!$FI31</f>
        <v>31634</v>
      </c>
      <c r="X29" s="76">
        <f>'[3]СВОД по МО'!$FL31</f>
        <v>80422.335050000009</v>
      </c>
      <c r="Y29" s="180">
        <f>'[1]План 2023'!$K24</f>
        <v>46461</v>
      </c>
      <c r="Z29" s="120">
        <f>'[1]План 2023'!$L24</f>
        <v>93479.21</v>
      </c>
      <c r="AA29" s="14">
        <f t="shared" si="2"/>
        <v>0</v>
      </c>
      <c r="AB29" s="58">
        <f t="shared" si="3"/>
        <v>0</v>
      </c>
      <c r="AC29" s="5"/>
      <c r="AD29" s="79"/>
      <c r="AE29" s="5"/>
      <c r="AF29" s="79"/>
      <c r="AG29" s="5"/>
      <c r="AH29" s="79"/>
      <c r="AI29" s="5"/>
      <c r="AJ29" s="119"/>
      <c r="AK29" s="191">
        <f>'[2]План 2023'!$O24</f>
        <v>0</v>
      </c>
      <c r="AL29" s="79">
        <f>'[2]План 2023'!$P24</f>
        <v>0</v>
      </c>
      <c r="AM29" s="76">
        <f>'[3]СВОД по МО'!$FU31</f>
        <v>0</v>
      </c>
      <c r="AN29" s="76">
        <f>'[3]СВОД по МО'!$FX31</f>
        <v>0</v>
      </c>
      <c r="AO29" s="79">
        <f>'[1]План 2023'!$O24</f>
        <v>0</v>
      </c>
      <c r="AP29" s="79">
        <f>'[1]План 2023'!$P24</f>
        <v>0</v>
      </c>
      <c r="AQ29" s="14">
        <f t="shared" si="4"/>
        <v>0</v>
      </c>
      <c r="AR29" s="359">
        <f t="shared" si="4"/>
        <v>0</v>
      </c>
      <c r="AS29" s="79"/>
      <c r="AT29" s="79"/>
      <c r="AU29" s="79"/>
      <c r="AV29" s="79"/>
      <c r="AW29" s="79"/>
      <c r="AX29" s="79"/>
      <c r="AY29" s="79"/>
      <c r="AZ29" s="119"/>
      <c r="BA29" s="174">
        <f>'[2]План 2023'!$Q24</f>
        <v>8000</v>
      </c>
      <c r="BB29" s="120">
        <f>'[2]План 2023'!$R24</f>
        <v>26253.599999999999</v>
      </c>
      <c r="BC29" s="76">
        <f>'[3]СВОД по МО'!$GA31</f>
        <v>7197</v>
      </c>
      <c r="BD29" s="76">
        <f>'[3]СВОД по МО'!$GD31</f>
        <v>23618.394899999996</v>
      </c>
      <c r="BE29" s="180">
        <f>'[1]План 2023'!$Q24</f>
        <v>8000</v>
      </c>
      <c r="BF29" s="120">
        <f>'[1]План 2023'!$R24</f>
        <v>26253.599999999999</v>
      </c>
      <c r="BG29" s="14">
        <f t="shared" si="5"/>
        <v>0</v>
      </c>
      <c r="BH29" s="58">
        <f t="shared" si="6"/>
        <v>0</v>
      </c>
      <c r="BI29" s="5">
        <v>1700</v>
      </c>
      <c r="BJ29" s="79">
        <v>5578</v>
      </c>
      <c r="BK29" s="79"/>
      <c r="BL29" s="79"/>
      <c r="BM29" s="5"/>
      <c r="BN29" s="6"/>
      <c r="BO29" s="5"/>
      <c r="BP29" s="119"/>
      <c r="BQ29" s="174">
        <f>'[2]План 2023'!$S24</f>
        <v>20130</v>
      </c>
      <c r="BR29" s="120">
        <f>'[2]План 2023'!$T24+'[2]План 2023'!$X24</f>
        <v>55534.567890000013</v>
      </c>
      <c r="BS29" s="76">
        <f>'[3]СВОД по МО'!$GJ31</f>
        <v>5870</v>
      </c>
      <c r="BT29" s="76">
        <f>'[3]СВОД по МО'!$GM31</f>
        <v>43281.413550000005</v>
      </c>
      <c r="BU29" s="180">
        <f>'[1]План 2023'!$S24</f>
        <v>20130</v>
      </c>
      <c r="BV29" s="120">
        <f>'[1]План 2023'!$T24+'[1]План 2023'!$X24</f>
        <v>55534.567890000013</v>
      </c>
      <c r="BW29" s="14">
        <f>BU29-BQ29</f>
        <v>0</v>
      </c>
      <c r="BX29" s="58">
        <f>BV29-BR29</f>
        <v>0</v>
      </c>
      <c r="BY29" s="5"/>
      <c r="BZ29" s="79"/>
      <c r="CA29" s="79"/>
      <c r="CB29" s="79"/>
      <c r="CC29" s="5"/>
      <c r="CD29" s="79"/>
      <c r="CE29" s="5"/>
      <c r="CF29" s="119"/>
      <c r="CG29" s="174">
        <f>'[2]План 2023'!$W24</f>
        <v>920</v>
      </c>
      <c r="CH29" s="120">
        <f>'[2]План 2023'!$X24</f>
        <v>3062.7178899999999</v>
      </c>
      <c r="CI29" s="76">
        <f>'[3]СВОД по МО'!$GU31</f>
        <v>-25322</v>
      </c>
      <c r="CJ29" s="76">
        <f>'[3]СВОД по МО'!$GX31</f>
        <v>-3107.175549999999</v>
      </c>
      <c r="CK29" s="180">
        <f>'[1]План 2023'!$W24</f>
        <v>920</v>
      </c>
      <c r="CL29" s="120">
        <f>'[1]План 2023'!$X24</f>
        <v>3062.7178899999999</v>
      </c>
      <c r="CM29" s="14">
        <f t="shared" si="9"/>
        <v>0</v>
      </c>
      <c r="CN29" s="58">
        <f t="shared" si="10"/>
        <v>0</v>
      </c>
      <c r="CO29" s="5"/>
      <c r="CP29" s="6"/>
      <c r="CQ29" s="5"/>
      <c r="CR29" s="6"/>
      <c r="CS29" s="5"/>
      <c r="CT29" s="164"/>
    </row>
    <row r="30" spans="1:100" x14ac:dyDescent="0.25">
      <c r="A30" s="178">
        <v>17</v>
      </c>
      <c r="B30" s="179" t="str">
        <f>'Скорая медицинская помощь'!B30</f>
        <v>410017</v>
      </c>
      <c r="C30" s="201" t="str">
        <f>'Скорая медицинская помощь'!C30</f>
        <v>ГБУЗ КК ПК ГДСП</v>
      </c>
      <c r="D30" s="174">
        <f>'[2]План 2023'!$F25</f>
        <v>0</v>
      </c>
      <c r="E30" s="120">
        <f>'[2]План 2023'!$G25</f>
        <v>0</v>
      </c>
      <c r="F30" s="76">
        <f>'[3]СВОД по МО'!$EU32</f>
        <v>0</v>
      </c>
      <c r="G30" s="76">
        <f>'[3]СВОД по МО'!$EX32</f>
        <v>0</v>
      </c>
      <c r="H30" s="180">
        <f>'[1]План 2023'!$F25</f>
        <v>0</v>
      </c>
      <c r="I30" s="120">
        <f>'[1]План 2023'!$G25</f>
        <v>0</v>
      </c>
      <c r="J30" s="120">
        <f>'[1]План 2023'!$H25</f>
        <v>0</v>
      </c>
      <c r="K30" s="14">
        <f t="shared" si="0"/>
        <v>0</v>
      </c>
      <c r="L30" s="58">
        <f t="shared" si="1"/>
        <v>0</v>
      </c>
      <c r="M30" s="5"/>
      <c r="N30" s="79"/>
      <c r="O30" s="5"/>
      <c r="P30" s="79"/>
      <c r="Q30" s="79"/>
      <c r="R30" s="79"/>
      <c r="S30" s="5"/>
      <c r="T30" s="119"/>
      <c r="U30" s="174">
        <f>'[2]План 2023'!$K25</f>
        <v>300</v>
      </c>
      <c r="V30" s="120">
        <f>'[2]План 2023'!$L25</f>
        <v>248.79</v>
      </c>
      <c r="W30" s="76">
        <f>'[3]СВОД по МО'!$FI32</f>
        <v>228</v>
      </c>
      <c r="X30" s="76">
        <f>'[3]СВОД по МО'!$FL32</f>
        <v>211.53243000000003</v>
      </c>
      <c r="Y30" s="180">
        <f>'[1]План 2023'!$K25</f>
        <v>300</v>
      </c>
      <c r="Z30" s="120">
        <f>'[1]План 2023'!$L25</f>
        <v>248.79</v>
      </c>
      <c r="AA30" s="14">
        <f t="shared" si="2"/>
        <v>0</v>
      </c>
      <c r="AB30" s="58">
        <f t="shared" si="3"/>
        <v>0</v>
      </c>
      <c r="AC30" s="5"/>
      <c r="AD30" s="79"/>
      <c r="AE30" s="5"/>
      <c r="AF30" s="79"/>
      <c r="AG30" s="5"/>
      <c r="AH30" s="79"/>
      <c r="AI30" s="5"/>
      <c r="AJ30" s="119"/>
      <c r="AK30" s="191">
        <f>'[2]План 2023'!$O25</f>
        <v>0</v>
      </c>
      <c r="AL30" s="79">
        <f>'[2]План 2023'!$P25</f>
        <v>0</v>
      </c>
      <c r="AM30" s="76">
        <f>'[3]СВОД по МО'!$FU32</f>
        <v>0</v>
      </c>
      <c r="AN30" s="76">
        <f>'[3]СВОД по МО'!$FX32</f>
        <v>0</v>
      </c>
      <c r="AO30" s="79">
        <f>'[1]План 2023'!$O25</f>
        <v>0</v>
      </c>
      <c r="AP30" s="79">
        <f>'[1]План 2023'!$P25</f>
        <v>0</v>
      </c>
      <c r="AQ30" s="14">
        <f t="shared" si="4"/>
        <v>0</v>
      </c>
      <c r="AR30" s="359">
        <f t="shared" si="4"/>
        <v>0</v>
      </c>
      <c r="AS30" s="79"/>
      <c r="AT30" s="79"/>
      <c r="AU30" s="79"/>
      <c r="AV30" s="79"/>
      <c r="AW30" s="79"/>
      <c r="AX30" s="79"/>
      <c r="AY30" s="79"/>
      <c r="AZ30" s="119"/>
      <c r="BA30" s="174">
        <f>'[2]План 2023'!$Q25</f>
        <v>400</v>
      </c>
      <c r="BB30" s="120">
        <f>'[2]План 2023'!$R25</f>
        <v>732.66000000000008</v>
      </c>
      <c r="BC30" s="76">
        <f>'[3]СВОД по МО'!$GA32</f>
        <v>260</v>
      </c>
      <c r="BD30" s="76">
        <f>'[3]СВОД по МО'!$GD32</f>
        <v>483.55559999999997</v>
      </c>
      <c r="BE30" s="180">
        <f>'[1]План 2023'!$Q25</f>
        <v>400</v>
      </c>
      <c r="BF30" s="120">
        <f>'[1]План 2023'!$R25</f>
        <v>732.66000000000008</v>
      </c>
      <c r="BG30" s="14">
        <f t="shared" si="5"/>
        <v>0</v>
      </c>
      <c r="BH30" s="58">
        <f t="shared" si="6"/>
        <v>0</v>
      </c>
      <c r="BI30" s="5"/>
      <c r="BJ30" s="79"/>
      <c r="BK30" s="79"/>
      <c r="BL30" s="79"/>
      <c r="BM30" s="5"/>
      <c r="BN30" s="6"/>
      <c r="BO30" s="5"/>
      <c r="BP30" s="119"/>
      <c r="BQ30" s="174">
        <f>'[2]План 2023'!$S25</f>
        <v>19754</v>
      </c>
      <c r="BR30" s="120">
        <f>'[2]План 2023'!$T25+'[2]План 2023'!$X25</f>
        <v>88821.74</v>
      </c>
      <c r="BS30" s="76">
        <f>'[3]СВОД по МО'!$GJ32</f>
        <v>13541</v>
      </c>
      <c r="BT30" s="76">
        <f>'[3]СВОД по МО'!$GM32</f>
        <v>69659.032569999996</v>
      </c>
      <c r="BU30" s="180">
        <f>'[1]План 2023'!$S25</f>
        <v>19754</v>
      </c>
      <c r="BV30" s="120">
        <f>'[1]План 2023'!$T25+'[1]План 2023'!$X25</f>
        <v>88821.74</v>
      </c>
      <c r="BW30" s="14">
        <f t="shared" si="7"/>
        <v>0</v>
      </c>
      <c r="BX30" s="58">
        <f t="shared" si="8"/>
        <v>0</v>
      </c>
      <c r="BY30" s="5"/>
      <c r="BZ30" s="79"/>
      <c r="CA30" s="79"/>
      <c r="CB30" s="79"/>
      <c r="CC30" s="5"/>
      <c r="CD30" s="79"/>
      <c r="CE30" s="5"/>
      <c r="CF30" s="119"/>
      <c r="CG30" s="174">
        <f>'[2]План 2023'!$W25</f>
        <v>0</v>
      </c>
      <c r="CH30" s="120">
        <f>'[2]План 2023'!$X25</f>
        <v>0</v>
      </c>
      <c r="CI30" s="76">
        <f>'[3]СВОД по МО'!$GU32</f>
        <v>0</v>
      </c>
      <c r="CJ30" s="76">
        <f>'[3]СВОД по МО'!$GX32</f>
        <v>0</v>
      </c>
      <c r="CK30" s="180">
        <f>'[1]План 2023'!$W25</f>
        <v>0</v>
      </c>
      <c r="CL30" s="120">
        <f>'[1]План 2023'!$X25</f>
        <v>0</v>
      </c>
      <c r="CM30" s="14">
        <f t="shared" si="9"/>
        <v>0</v>
      </c>
      <c r="CN30" s="58">
        <f t="shared" si="10"/>
        <v>0</v>
      </c>
      <c r="CO30" s="5"/>
      <c r="CP30" s="6"/>
      <c r="CQ30" s="5"/>
      <c r="CR30" s="6"/>
      <c r="CS30" s="5"/>
      <c r="CT30" s="164"/>
    </row>
    <row r="31" spans="1:100" x14ac:dyDescent="0.25">
      <c r="A31" s="178">
        <v>18</v>
      </c>
      <c r="B31" s="179" t="str">
        <f>'Скорая медицинская помощь'!B31</f>
        <v>410018</v>
      </c>
      <c r="C31" s="201" t="str">
        <f>'Скорая медицинская помощь'!C31</f>
        <v>ГБУЗ КК ЕРБ</v>
      </c>
      <c r="D31" s="174">
        <f>'[2]План 2023'!$F26</f>
        <v>31782</v>
      </c>
      <c r="E31" s="120">
        <f>'[2]План 2023'!$G26</f>
        <v>211524.22000000003</v>
      </c>
      <c r="F31" s="76">
        <f>'[3]СВОД по МО'!$EU33</f>
        <v>19659</v>
      </c>
      <c r="G31" s="76">
        <f>'[3]СВОД по МО'!$EX33</f>
        <v>119341.73123</v>
      </c>
      <c r="H31" s="180">
        <f>'[1]План 2023'!$F26</f>
        <v>31782</v>
      </c>
      <c r="I31" s="120">
        <f>'[1]План 2023'!$G26</f>
        <v>203759.61000000002</v>
      </c>
      <c r="J31" s="120">
        <f>'[1]План 2023'!$H26</f>
        <v>16424.82</v>
      </c>
      <c r="K31" s="14">
        <f t="shared" ref="K31" si="11">H31-D31</f>
        <v>0</v>
      </c>
      <c r="L31" s="58">
        <f t="shared" ref="L31" si="12">I31-E31</f>
        <v>-7764.6100000000151</v>
      </c>
      <c r="M31" s="5">
        <v>200</v>
      </c>
      <c r="N31" s="79"/>
      <c r="O31" s="5"/>
      <c r="P31" s="79">
        <v>-7764.61</v>
      </c>
      <c r="Q31" s="79"/>
      <c r="R31" s="79"/>
      <c r="S31" s="5"/>
      <c r="T31" s="119"/>
      <c r="U31" s="174">
        <f>'[2]План 2023'!$K26</f>
        <v>108736</v>
      </c>
      <c r="V31" s="120">
        <f>'[2]План 2023'!$L26</f>
        <v>199202.05000000002</v>
      </c>
      <c r="W31" s="76">
        <f>'[3]СВОД по МО'!$FI33</f>
        <v>87122</v>
      </c>
      <c r="X31" s="76">
        <f>'[3]СВОД по МО'!$FL33</f>
        <v>148142.42898</v>
      </c>
      <c r="Y31" s="180">
        <f>'[1]План 2023'!$K26</f>
        <v>108736</v>
      </c>
      <c r="Z31" s="120">
        <f>'[1]План 2023'!$L26</f>
        <v>195466.85000000003</v>
      </c>
      <c r="AA31" s="14">
        <f t="shared" si="2"/>
        <v>0</v>
      </c>
      <c r="AB31" s="58">
        <f t="shared" si="3"/>
        <v>-3735.1999999999825</v>
      </c>
      <c r="AC31" s="5"/>
      <c r="AD31" s="79"/>
      <c r="AE31" s="5"/>
      <c r="AF31" s="79">
        <v>-3735.1999999999825</v>
      </c>
      <c r="AG31" s="5"/>
      <c r="AH31" s="79"/>
      <c r="AI31" s="5"/>
      <c r="AJ31" s="119"/>
      <c r="AK31" s="191">
        <f>'[2]План 2023'!$O26</f>
        <v>6920</v>
      </c>
      <c r="AL31" s="79">
        <f>'[2]План 2023'!$P26</f>
        <v>29600.7</v>
      </c>
      <c r="AM31" s="76">
        <f>'[3]СВОД по МО'!$FU33</f>
        <v>6106</v>
      </c>
      <c r="AN31" s="76">
        <f>'[3]СВОД по МО'!$FX33</f>
        <v>28508.284940000001</v>
      </c>
      <c r="AO31" s="79">
        <f>'[1]План 2023'!$O26</f>
        <v>7720</v>
      </c>
      <c r="AP31" s="79">
        <f>'[1]План 2023'!$P26</f>
        <v>33335.9</v>
      </c>
      <c r="AQ31" s="14">
        <f t="shared" ref="AQ31" si="13">AO31-AK31</f>
        <v>800</v>
      </c>
      <c r="AR31" s="359">
        <f t="shared" ref="AR31" si="14">AP31-AL31</f>
        <v>3735.2000000000007</v>
      </c>
      <c r="AS31" s="79">
        <v>800</v>
      </c>
      <c r="AT31" s="79">
        <f>4.669*AS31</f>
        <v>3735.2</v>
      </c>
      <c r="AU31" s="79"/>
      <c r="AV31" s="79"/>
      <c r="AW31" s="79"/>
      <c r="AX31" s="79"/>
      <c r="AY31" s="79"/>
      <c r="AZ31" s="119"/>
      <c r="BA31" s="174">
        <f>'[2]План 2023'!$Q26</f>
        <v>8370</v>
      </c>
      <c r="BB31" s="120">
        <f>'[2]План 2023'!$R26</f>
        <v>30968.559999999998</v>
      </c>
      <c r="BC31" s="76">
        <f>'[3]СВОД по МО'!$GA33</f>
        <v>6917</v>
      </c>
      <c r="BD31" s="76">
        <f>'[3]СВОД по МО'!$GD33</f>
        <v>25807.102230000004</v>
      </c>
      <c r="BE31" s="180">
        <f>'[1]План 2023'!$Q26</f>
        <v>8370</v>
      </c>
      <c r="BF31" s="120">
        <f>'[1]План 2023'!$R26</f>
        <v>30968.559999999998</v>
      </c>
      <c r="BG31" s="14">
        <f t="shared" ref="BG31" si="15">BE31-BA31</f>
        <v>0</v>
      </c>
      <c r="BH31" s="58">
        <f t="shared" ref="BH31" si="16">BF31-BB31</f>
        <v>0</v>
      </c>
      <c r="BI31" s="5"/>
      <c r="BJ31" s="79"/>
      <c r="BK31" s="79"/>
      <c r="BL31" s="79"/>
      <c r="BM31" s="5"/>
      <c r="BN31" s="6"/>
      <c r="BO31" s="5"/>
      <c r="BP31" s="119"/>
      <c r="BQ31" s="174">
        <f>'[2]План 2023'!$S26</f>
        <v>80675</v>
      </c>
      <c r="BR31" s="120">
        <f>'[2]План 2023'!$T26+'[2]План 2023'!$X26</f>
        <v>355524.53535999998</v>
      </c>
      <c r="BS31" s="76">
        <f>'[3]СВОД по МО'!$GJ33</f>
        <v>38238</v>
      </c>
      <c r="BT31" s="76">
        <f>'[3]СВОД по МО'!$GM33</f>
        <v>280873.03002999997</v>
      </c>
      <c r="BU31" s="180">
        <f>'[1]План 2023'!$S26</f>
        <v>80675</v>
      </c>
      <c r="BV31" s="120">
        <f>'[1]План 2023'!$T26+'[1]План 2023'!$X26</f>
        <v>355524.53535999998</v>
      </c>
      <c r="BW31" s="14">
        <f t="shared" ref="BW31" si="17">BU31-BQ31</f>
        <v>0</v>
      </c>
      <c r="BX31" s="58">
        <f t="shared" ref="BX31" si="18">BV31-BR31</f>
        <v>0</v>
      </c>
      <c r="BY31" s="5"/>
      <c r="BZ31" s="79"/>
      <c r="CA31" s="79"/>
      <c r="CB31" s="79"/>
      <c r="CC31" s="5"/>
      <c r="CD31" s="79"/>
      <c r="CE31" s="5"/>
      <c r="CF31" s="119"/>
      <c r="CG31" s="174">
        <f>'[2]План 2023'!$W26</f>
        <v>6923</v>
      </c>
      <c r="CH31" s="120">
        <f>'[2]План 2023'!$X26</f>
        <v>23550.252359999999</v>
      </c>
      <c r="CI31" s="76">
        <f>'[3]СВОД по МО'!$GU33</f>
        <v>-282528</v>
      </c>
      <c r="CJ31" s="76">
        <f>'[3]СВОД по МО'!$GX33</f>
        <v>-41034.288390000002</v>
      </c>
      <c r="CK31" s="180">
        <f>'[1]План 2023'!$W26</f>
        <v>6923</v>
      </c>
      <c r="CL31" s="120">
        <f>'[1]План 2023'!$X26</f>
        <v>23550.252359999999</v>
      </c>
      <c r="CM31" s="14">
        <f t="shared" ref="CM31" si="19">CK31-CG31</f>
        <v>0</v>
      </c>
      <c r="CN31" s="58">
        <f t="shared" ref="CN31" si="20">CL31-CH31</f>
        <v>0</v>
      </c>
      <c r="CO31" s="5">
        <v>-1404</v>
      </c>
      <c r="CP31" s="6"/>
      <c r="CQ31" s="5"/>
      <c r="CR31" s="6"/>
      <c r="CS31" s="5"/>
      <c r="CT31" s="164"/>
    </row>
    <row r="32" spans="1:100" x14ac:dyDescent="0.25">
      <c r="A32" s="178">
        <v>19</v>
      </c>
      <c r="B32" s="179" t="str">
        <f>'Скорая медицинская помощь'!B32</f>
        <v>410019</v>
      </c>
      <c r="C32" s="201" t="str">
        <f>'Скорая медицинская помощь'!C32</f>
        <v>ГБУЗ КК ЕРСП</v>
      </c>
      <c r="D32" s="174">
        <f>'[2]План 2023'!$F27</f>
        <v>0</v>
      </c>
      <c r="E32" s="120">
        <f>'[2]План 2023'!$G27</f>
        <v>0</v>
      </c>
      <c r="F32" s="76">
        <f>'[3]СВОД по МО'!$EU34</f>
        <v>0</v>
      </c>
      <c r="G32" s="76">
        <f>'[3]СВОД по МО'!$EX34</f>
        <v>0</v>
      </c>
      <c r="H32" s="180">
        <f>'[1]План 2023'!$F27</f>
        <v>0</v>
      </c>
      <c r="I32" s="120">
        <f>'[1]План 2023'!$G27</f>
        <v>0</v>
      </c>
      <c r="J32" s="120">
        <f>'[1]План 2023'!$H27</f>
        <v>0</v>
      </c>
      <c r="K32" s="14">
        <f t="shared" si="0"/>
        <v>0</v>
      </c>
      <c r="L32" s="58">
        <f t="shared" si="1"/>
        <v>0</v>
      </c>
      <c r="M32" s="5"/>
      <c r="N32" s="79"/>
      <c r="O32" s="5"/>
      <c r="P32" s="79"/>
      <c r="Q32" s="79"/>
      <c r="R32" s="79"/>
      <c r="S32" s="5"/>
      <c r="T32" s="119"/>
      <c r="U32" s="174">
        <f>'[2]План 2023'!$K27</f>
        <v>1225</v>
      </c>
      <c r="V32" s="120">
        <f>'[2]План 2023'!$L27</f>
        <v>930.17000000000007</v>
      </c>
      <c r="W32" s="76">
        <f>'[3]СВОД по МО'!$FI34</f>
        <v>977</v>
      </c>
      <c r="X32" s="76">
        <f>'[3]СВОД по МО'!$FL34</f>
        <v>660.47511000000009</v>
      </c>
      <c r="Y32" s="180">
        <f>'[1]План 2023'!$K27</f>
        <v>1225</v>
      </c>
      <c r="Z32" s="120">
        <f>'[1]План 2023'!$L27</f>
        <v>930.17000000000007</v>
      </c>
      <c r="AA32" s="14">
        <f t="shared" si="2"/>
        <v>0</v>
      </c>
      <c r="AB32" s="58">
        <f t="shared" si="3"/>
        <v>0</v>
      </c>
      <c r="AC32" s="5"/>
      <c r="AD32" s="79"/>
      <c r="AE32" s="5"/>
      <c r="AF32" s="79"/>
      <c r="AG32" s="5"/>
      <c r="AH32" s="79"/>
      <c r="AI32" s="5"/>
      <c r="AJ32" s="119"/>
      <c r="AK32" s="191">
        <f>'[2]План 2023'!$O27</f>
        <v>0</v>
      </c>
      <c r="AL32" s="79">
        <f>'[2]План 2023'!$P27</f>
        <v>0</v>
      </c>
      <c r="AM32" s="76">
        <f>'[3]СВОД по МО'!$FU34</f>
        <v>0</v>
      </c>
      <c r="AN32" s="76">
        <f>'[3]СВОД по МО'!$FX34</f>
        <v>0</v>
      </c>
      <c r="AO32" s="79">
        <f>'[1]План 2023'!$O27</f>
        <v>0</v>
      </c>
      <c r="AP32" s="79">
        <f>'[1]План 2023'!$P27</f>
        <v>0</v>
      </c>
      <c r="AQ32" s="14">
        <f t="shared" si="4"/>
        <v>0</v>
      </c>
      <c r="AR32" s="359">
        <f t="shared" si="4"/>
        <v>0</v>
      </c>
      <c r="AS32" s="79"/>
      <c r="AT32" s="79"/>
      <c r="AU32" s="79"/>
      <c r="AV32" s="79"/>
      <c r="AW32" s="79"/>
      <c r="AX32" s="79"/>
      <c r="AY32" s="79"/>
      <c r="AZ32" s="119"/>
      <c r="BA32" s="174">
        <f>'[2]План 2023'!$Q27</f>
        <v>450</v>
      </c>
      <c r="BB32" s="120">
        <f>'[2]План 2023'!$R27</f>
        <v>824.24</v>
      </c>
      <c r="BC32" s="76">
        <f>'[3]СВОД по МО'!$GA34</f>
        <v>112</v>
      </c>
      <c r="BD32" s="76">
        <f>'[3]СВОД по МО'!$GD34</f>
        <v>216.42036000000002</v>
      </c>
      <c r="BE32" s="180">
        <f>'[1]План 2023'!$Q27</f>
        <v>450</v>
      </c>
      <c r="BF32" s="120">
        <f>'[1]План 2023'!$R27</f>
        <v>824.24</v>
      </c>
      <c r="BG32" s="14">
        <f t="shared" si="5"/>
        <v>0</v>
      </c>
      <c r="BH32" s="58">
        <f t="shared" si="6"/>
        <v>0</v>
      </c>
      <c r="BI32" s="5"/>
      <c r="BJ32" s="79"/>
      <c r="BK32" s="79"/>
      <c r="BL32" s="79"/>
      <c r="BM32" s="5"/>
      <c r="BN32" s="6"/>
      <c r="BO32" s="5"/>
      <c r="BP32" s="119"/>
      <c r="BQ32" s="174">
        <f>'[2]План 2023'!$S27</f>
        <v>17271</v>
      </c>
      <c r="BR32" s="120">
        <f>'[2]План 2023'!$T27+'[2]План 2023'!$X27</f>
        <v>134878.22</v>
      </c>
      <c r="BS32" s="76">
        <f>'[3]СВОД по МО'!$GJ34</f>
        <v>14524</v>
      </c>
      <c r="BT32" s="76">
        <f>'[3]СВОД по МО'!$GM34</f>
        <v>112028.69891000001</v>
      </c>
      <c r="BU32" s="180">
        <f>'[1]План 2023'!$S27</f>
        <v>17271</v>
      </c>
      <c r="BV32" s="120">
        <f>'[1]План 2023'!$T27+'[1]План 2023'!$X27</f>
        <v>134878.22</v>
      </c>
      <c r="BW32" s="14">
        <f t="shared" si="7"/>
        <v>0</v>
      </c>
      <c r="BX32" s="58">
        <f t="shared" si="8"/>
        <v>0</v>
      </c>
      <c r="BY32" s="5"/>
      <c r="BZ32" s="79"/>
      <c r="CA32" s="79"/>
      <c r="CB32" s="79"/>
      <c r="CC32" s="5"/>
      <c r="CD32" s="79"/>
      <c r="CE32" s="5"/>
      <c r="CF32" s="119"/>
      <c r="CG32" s="174">
        <f>'[2]План 2023'!$W27</f>
        <v>0</v>
      </c>
      <c r="CH32" s="120">
        <f>'[2]План 2023'!$X27</f>
        <v>0</v>
      </c>
      <c r="CI32" s="76">
        <f>'[3]СВОД по МО'!$GU34</f>
        <v>0</v>
      </c>
      <c r="CJ32" s="76">
        <f>'[3]СВОД по МО'!$GX34</f>
        <v>0</v>
      </c>
      <c r="CK32" s="180">
        <f>'[1]План 2023'!$W27</f>
        <v>0</v>
      </c>
      <c r="CL32" s="120">
        <f>'[1]План 2023'!$X27</f>
        <v>0</v>
      </c>
      <c r="CM32" s="14">
        <f t="shared" si="9"/>
        <v>0</v>
      </c>
      <c r="CN32" s="58">
        <f t="shared" si="10"/>
        <v>0</v>
      </c>
      <c r="CO32" s="5"/>
      <c r="CP32" s="6"/>
      <c r="CQ32" s="5"/>
      <c r="CR32" s="6"/>
      <c r="CS32" s="5"/>
      <c r="CT32" s="164"/>
    </row>
    <row r="33" spans="1:98" ht="14.25" customHeight="1" x14ac:dyDescent="0.25">
      <c r="A33" s="178">
        <v>20</v>
      </c>
      <c r="B33" s="179" t="str">
        <f>'Скорая медицинская помощь'!B33</f>
        <v>410028</v>
      </c>
      <c r="C33" s="201" t="str">
        <f>'Скорая медицинская помощь'!C33</f>
        <v>ГБУЗ КК "МИЛЬКОВСКАЯ РАЙОННАЯ БОЛЬНИЦА"</v>
      </c>
      <c r="D33" s="174">
        <f>'[2]План 2023'!$F28</f>
        <v>4579</v>
      </c>
      <c r="E33" s="120">
        <f>'[2]План 2023'!$G28</f>
        <v>32066.19</v>
      </c>
      <c r="F33" s="76">
        <f>'[3]СВОД по МО'!$EU35</f>
        <v>3900</v>
      </c>
      <c r="G33" s="76">
        <f>'[3]СВОД по МО'!$EX35</f>
        <v>20919.150750000001</v>
      </c>
      <c r="H33" s="180">
        <f>'[1]План 2023'!$F28</f>
        <v>4579</v>
      </c>
      <c r="I33" s="120">
        <f>'[1]План 2023'!$G28</f>
        <v>32066.19</v>
      </c>
      <c r="J33" s="120">
        <f>'[1]План 2023'!$H28</f>
        <v>4458</v>
      </c>
      <c r="K33" s="14">
        <f t="shared" si="0"/>
        <v>0</v>
      </c>
      <c r="L33" s="58">
        <f t="shared" si="1"/>
        <v>0</v>
      </c>
      <c r="M33" s="5"/>
      <c r="N33" s="79"/>
      <c r="O33" s="5"/>
      <c r="P33" s="79"/>
      <c r="Q33" s="79"/>
      <c r="R33" s="79"/>
      <c r="S33" s="5"/>
      <c r="T33" s="119"/>
      <c r="U33" s="174">
        <f>'[2]План 2023'!$K28</f>
        <v>23082</v>
      </c>
      <c r="V33" s="120">
        <f>'[2]План 2023'!$L28</f>
        <v>46366.65</v>
      </c>
      <c r="W33" s="76">
        <f>'[3]СВОД по МО'!$FI35</f>
        <v>21731</v>
      </c>
      <c r="X33" s="76">
        <f>'[3]СВОД по МО'!$FL35</f>
        <v>36619.766500000005</v>
      </c>
      <c r="Y33" s="180">
        <f>'[1]План 2023'!$K28</f>
        <v>23082</v>
      </c>
      <c r="Z33" s="120">
        <f>'[1]План 2023'!$L28</f>
        <v>46366.65</v>
      </c>
      <c r="AA33" s="14">
        <f t="shared" si="2"/>
        <v>0</v>
      </c>
      <c r="AB33" s="58">
        <f t="shared" si="3"/>
        <v>0</v>
      </c>
      <c r="AC33" s="5"/>
      <c r="AD33" s="79"/>
      <c r="AE33" s="5"/>
      <c r="AF33" s="79"/>
      <c r="AG33" s="5"/>
      <c r="AH33" s="79"/>
      <c r="AI33" s="5"/>
      <c r="AJ33" s="119"/>
      <c r="AK33" s="191">
        <f>'[2]План 2023'!$O28</f>
        <v>1060</v>
      </c>
      <c r="AL33" s="79">
        <f>'[2]План 2023'!$P28</f>
        <v>4533.82</v>
      </c>
      <c r="AM33" s="76">
        <f>'[3]СВОД по МО'!$FU35</f>
        <v>904</v>
      </c>
      <c r="AN33" s="76">
        <f>'[3]СВОД по МО'!$FX35</f>
        <v>3761.40697</v>
      </c>
      <c r="AO33" s="79">
        <f>'[1]План 2023'!$O28</f>
        <v>1060</v>
      </c>
      <c r="AP33" s="79">
        <f>'[1]План 2023'!$P28</f>
        <v>4533.82</v>
      </c>
      <c r="AQ33" s="14">
        <f t="shared" si="4"/>
        <v>0</v>
      </c>
      <c r="AR33" s="359">
        <f t="shared" si="4"/>
        <v>0</v>
      </c>
      <c r="AS33" s="79"/>
      <c r="AT33" s="79"/>
      <c r="AU33" s="79"/>
      <c r="AV33" s="79"/>
      <c r="AW33" s="79"/>
      <c r="AX33" s="79"/>
      <c r="AY33" s="79"/>
      <c r="AZ33" s="119"/>
      <c r="BA33" s="174">
        <f>'[2]План 2023'!$Q28</f>
        <v>1200</v>
      </c>
      <c r="BB33" s="120">
        <f>'[2]План 2023'!$R28</f>
        <v>3663.29</v>
      </c>
      <c r="BC33" s="76">
        <f>'[3]СВОД по МО'!$GA35</f>
        <v>981</v>
      </c>
      <c r="BD33" s="76">
        <f>'[3]СВОД по МО'!$GD35</f>
        <v>3061.2224200000001</v>
      </c>
      <c r="BE33" s="180">
        <f>'[1]План 2023'!$Q28</f>
        <v>1200</v>
      </c>
      <c r="BF33" s="120">
        <f>'[1]План 2023'!$R28</f>
        <v>3663.29</v>
      </c>
      <c r="BG33" s="14">
        <f t="shared" si="5"/>
        <v>0</v>
      </c>
      <c r="BH33" s="58">
        <f t="shared" si="6"/>
        <v>0</v>
      </c>
      <c r="BI33" s="5"/>
      <c r="BJ33" s="79"/>
      <c r="BK33" s="79"/>
      <c r="BL33" s="79"/>
      <c r="BM33" s="5"/>
      <c r="BN33" s="6"/>
      <c r="BO33" s="5"/>
      <c r="BP33" s="119"/>
      <c r="BQ33" s="174">
        <f>'[2]План 2023'!$S28</f>
        <v>17371</v>
      </c>
      <c r="BR33" s="120">
        <f>'[2]План 2023'!$T28+'[2]План 2023'!$X28</f>
        <v>88120.168400000024</v>
      </c>
      <c r="BS33" s="76">
        <f>'[3]СВОД по МО'!$GJ35</f>
        <v>9758</v>
      </c>
      <c r="BT33" s="76">
        <f>'[3]СВОД по МО'!$GM35</f>
        <v>68859.955589999998</v>
      </c>
      <c r="BU33" s="180">
        <f>'[1]План 2023'!$S28</f>
        <v>17371</v>
      </c>
      <c r="BV33" s="120">
        <f>'[1]План 2023'!$T28+'[1]План 2023'!$X28</f>
        <v>88120.168400000024</v>
      </c>
      <c r="BW33" s="14">
        <f t="shared" si="7"/>
        <v>0</v>
      </c>
      <c r="BX33" s="58">
        <f t="shared" si="8"/>
        <v>0</v>
      </c>
      <c r="BY33" s="5"/>
      <c r="BZ33" s="79"/>
      <c r="CA33" s="79"/>
      <c r="CB33" s="79"/>
      <c r="CC33" s="5"/>
      <c r="CD33" s="79"/>
      <c r="CE33" s="5"/>
      <c r="CF33" s="119"/>
      <c r="CG33" s="174">
        <f>'[2]План 2023'!$W28</f>
        <v>80</v>
      </c>
      <c r="CH33" s="120">
        <f>'[2]План 2023'!$X28</f>
        <v>119.9584</v>
      </c>
      <c r="CI33" s="76">
        <f>'[3]СВОД по МО'!$GU35</f>
        <v>-5304</v>
      </c>
      <c r="CJ33" s="76">
        <f>'[3]СВОД по МО'!$GX35</f>
        <v>-2612.1884999999997</v>
      </c>
      <c r="CK33" s="180">
        <f>'[1]План 2023'!$W28</f>
        <v>80</v>
      </c>
      <c r="CL33" s="120">
        <f>'[1]План 2023'!$X28</f>
        <v>119.9584</v>
      </c>
      <c r="CM33" s="14">
        <f t="shared" si="9"/>
        <v>0</v>
      </c>
      <c r="CN33" s="58">
        <f t="shared" si="10"/>
        <v>0</v>
      </c>
      <c r="CO33" s="5"/>
      <c r="CP33" s="6"/>
      <c r="CQ33" s="5"/>
      <c r="CR33" s="6"/>
      <c r="CS33" s="5"/>
      <c r="CT33" s="164"/>
    </row>
    <row r="34" spans="1:98" x14ac:dyDescent="0.25">
      <c r="A34" s="178">
        <v>21</v>
      </c>
      <c r="B34" s="179" t="str">
        <f>'Скорая медицинская помощь'!B34</f>
        <v>410029</v>
      </c>
      <c r="C34" s="201" t="str">
        <f>'Скорая медицинская помощь'!C34</f>
        <v>ГБУЗ КК "УСТЬ-БОЛЬШЕРЕЦКАЯ РБ"</v>
      </c>
      <c r="D34" s="174">
        <f>'[2]План 2023'!$F29</f>
        <v>1988</v>
      </c>
      <c r="E34" s="120">
        <f>'[2]План 2023'!$G29</f>
        <v>13511.35</v>
      </c>
      <c r="F34" s="76">
        <f>'[3]СВОД по МО'!$EU36</f>
        <v>1127</v>
      </c>
      <c r="G34" s="76">
        <f>'[3]СВОД по МО'!$EX36</f>
        <v>5881.6210999999985</v>
      </c>
      <c r="H34" s="180">
        <f>'[1]План 2023'!$F29</f>
        <v>1988</v>
      </c>
      <c r="I34" s="120">
        <f>'[1]План 2023'!$G29</f>
        <v>13511.35</v>
      </c>
      <c r="J34" s="120">
        <f>'[1]План 2023'!$H29</f>
        <v>1245</v>
      </c>
      <c r="K34" s="14">
        <f t="shared" si="0"/>
        <v>0</v>
      </c>
      <c r="L34" s="58">
        <f t="shared" si="1"/>
        <v>0</v>
      </c>
      <c r="M34" s="5"/>
      <c r="N34" s="79"/>
      <c r="O34" s="5"/>
      <c r="P34" s="79"/>
      <c r="Q34" s="79"/>
      <c r="R34" s="79"/>
      <c r="S34" s="5"/>
      <c r="T34" s="119"/>
      <c r="U34" s="174">
        <f>'[2]План 2023'!$K29</f>
        <v>6436</v>
      </c>
      <c r="V34" s="120">
        <f>'[2]План 2023'!$L29</f>
        <v>15633.039999999999</v>
      </c>
      <c r="W34" s="76">
        <f>'[3]СВОД по МО'!$FI36</f>
        <v>4966</v>
      </c>
      <c r="X34" s="76">
        <f>'[3]СВОД по МО'!$FL36</f>
        <v>12737.873879999999</v>
      </c>
      <c r="Y34" s="180">
        <f>'[1]План 2023'!$K29</f>
        <v>6436</v>
      </c>
      <c r="Z34" s="120">
        <f>'[1]План 2023'!$L29</f>
        <v>15517.539999999999</v>
      </c>
      <c r="AA34" s="14">
        <f t="shared" si="2"/>
        <v>0</v>
      </c>
      <c r="AB34" s="58">
        <f t="shared" si="3"/>
        <v>-115.5</v>
      </c>
      <c r="AC34" s="5"/>
      <c r="AD34" s="79"/>
      <c r="AE34" s="5"/>
      <c r="AF34" s="79">
        <v>-115.5</v>
      </c>
      <c r="AG34" s="5"/>
      <c r="AH34" s="79"/>
      <c r="AI34" s="5"/>
      <c r="AJ34" s="119"/>
      <c r="AK34" s="191">
        <f>'[2]План 2023'!$O29</f>
        <v>0</v>
      </c>
      <c r="AL34" s="79">
        <f>'[2]План 2023'!$P29</f>
        <v>0</v>
      </c>
      <c r="AM34" s="76">
        <f>'[3]СВОД по МО'!$FU36</f>
        <v>9</v>
      </c>
      <c r="AN34" s="76">
        <f>'[3]СВОД по МО'!$FX36</f>
        <v>38.50029</v>
      </c>
      <c r="AO34" s="79">
        <f>'[1]План 2023'!$O29</f>
        <v>27</v>
      </c>
      <c r="AP34" s="79">
        <f>'[1]План 2023'!$P29</f>
        <v>115.5</v>
      </c>
      <c r="AQ34" s="14">
        <f t="shared" si="4"/>
        <v>27</v>
      </c>
      <c r="AR34" s="359">
        <f t="shared" si="4"/>
        <v>115.5</v>
      </c>
      <c r="AS34" s="79"/>
      <c r="AT34" s="79"/>
      <c r="AU34" s="79"/>
      <c r="AV34" s="79"/>
      <c r="AW34" s="79">
        <v>27</v>
      </c>
      <c r="AX34" s="79">
        <v>115.5</v>
      </c>
      <c r="AY34" s="79"/>
      <c r="AZ34" s="119"/>
      <c r="BA34" s="174">
        <f>'[2]План 2023'!$Q29</f>
        <v>4000</v>
      </c>
      <c r="BB34" s="120">
        <f>'[2]План 2023'!$R29</f>
        <v>12210.96</v>
      </c>
      <c r="BC34" s="76">
        <f>'[3]СВОД по МО'!$GA36</f>
        <v>196</v>
      </c>
      <c r="BD34" s="76">
        <f>'[3]СВОД по МО'!$GD36</f>
        <v>10175.776749999999</v>
      </c>
      <c r="BE34" s="180">
        <f>'[1]План 2023'!$Q29</f>
        <v>4000</v>
      </c>
      <c r="BF34" s="120">
        <f>'[1]План 2023'!$R29</f>
        <v>12210.96</v>
      </c>
      <c r="BG34" s="14">
        <f t="shared" si="5"/>
        <v>0</v>
      </c>
      <c r="BH34" s="58">
        <f t="shared" si="6"/>
        <v>0</v>
      </c>
      <c r="BI34" s="5"/>
      <c r="BJ34" s="79"/>
      <c r="BK34" s="79"/>
      <c r="BL34" s="79"/>
      <c r="BM34" s="5"/>
      <c r="BN34" s="6"/>
      <c r="BO34" s="5"/>
      <c r="BP34" s="119"/>
      <c r="BQ34" s="174">
        <f>'[2]План 2023'!$S29</f>
        <v>4716</v>
      </c>
      <c r="BR34" s="120">
        <f>'[2]План 2023'!$T29+'[2]План 2023'!$X29</f>
        <v>97668.21</v>
      </c>
      <c r="BS34" s="76">
        <f>'[3]СВОД по МО'!$GJ36</f>
        <v>2834</v>
      </c>
      <c r="BT34" s="76">
        <f>'[3]СВОД по МО'!$GM36</f>
        <v>80053.774509999988</v>
      </c>
      <c r="BU34" s="180">
        <f>'[1]План 2023'!$S29</f>
        <v>4716</v>
      </c>
      <c r="BV34" s="120">
        <f>'[1]План 2023'!$T29+'[1]План 2023'!$X29</f>
        <v>97668.21</v>
      </c>
      <c r="BW34" s="14">
        <f t="shared" si="7"/>
        <v>0</v>
      </c>
      <c r="BX34" s="58">
        <f t="shared" si="8"/>
        <v>0</v>
      </c>
      <c r="BY34" s="5"/>
      <c r="BZ34" s="79"/>
      <c r="CA34" s="79"/>
      <c r="CB34" s="79"/>
      <c r="CC34" s="5"/>
      <c r="CD34" s="79"/>
      <c r="CE34" s="5"/>
      <c r="CF34" s="119"/>
      <c r="CG34" s="174">
        <f>'[2]План 2023'!$W29</f>
        <v>0</v>
      </c>
      <c r="CH34" s="120">
        <f>'[2]План 2023'!$X29</f>
        <v>0</v>
      </c>
      <c r="CI34" s="76">
        <f>'[3]СВОД по МО'!$GU36</f>
        <v>-6</v>
      </c>
      <c r="CJ34" s="76">
        <f>'[3]СВОД по МО'!$GX36</f>
        <v>-3.9554399999999998</v>
      </c>
      <c r="CK34" s="180">
        <f>'[1]План 2023'!$W29</f>
        <v>0</v>
      </c>
      <c r="CL34" s="120">
        <f>'[1]План 2023'!$X29</f>
        <v>0</v>
      </c>
      <c r="CM34" s="14">
        <f>CK34-CG34</f>
        <v>0</v>
      </c>
      <c r="CN34" s="58">
        <f>CL34-CH34</f>
        <v>0</v>
      </c>
      <c r="CO34" s="5"/>
      <c r="CP34" s="6"/>
      <c r="CQ34" s="5"/>
      <c r="CR34" s="6"/>
      <c r="CS34" s="5"/>
      <c r="CT34" s="164"/>
    </row>
    <row r="35" spans="1:98" x14ac:dyDescent="0.25">
      <c r="A35" s="178">
        <v>22</v>
      </c>
      <c r="B35" s="179" t="str">
        <f>'Скорая медицинская помощь'!B35</f>
        <v>410030</v>
      </c>
      <c r="C35" s="201" t="str">
        <f>'Скорая медицинская помощь'!C35</f>
        <v>ГБУЗ "УСТЬ-КАМЧАТСКАЯ РБ"</v>
      </c>
      <c r="D35" s="174">
        <f>'[2]План 2023'!$F30</f>
        <v>1809</v>
      </c>
      <c r="E35" s="120">
        <f>'[2]План 2023'!$G30</f>
        <v>12106</v>
      </c>
      <c r="F35" s="76">
        <f>'[3]СВОД по МО'!$EU37</f>
        <v>596</v>
      </c>
      <c r="G35" s="76">
        <f>'[3]СВОД по МО'!$EX37</f>
        <v>3229.6059800000003</v>
      </c>
      <c r="H35" s="180">
        <f>'[1]План 2023'!$F30</f>
        <v>1809</v>
      </c>
      <c r="I35" s="120">
        <f>'[1]План 2023'!$G30</f>
        <v>12106</v>
      </c>
      <c r="J35" s="120">
        <f>'[1]План 2023'!$H30</f>
        <v>1020</v>
      </c>
      <c r="K35" s="14">
        <f t="shared" si="0"/>
        <v>0</v>
      </c>
      <c r="L35" s="58">
        <f t="shared" si="1"/>
        <v>0</v>
      </c>
      <c r="M35" s="5"/>
      <c r="N35" s="79"/>
      <c r="O35" s="5"/>
      <c r="P35" s="79"/>
      <c r="Q35" s="79"/>
      <c r="R35" s="79"/>
      <c r="S35" s="5"/>
      <c r="T35" s="119"/>
      <c r="U35" s="174">
        <f>'[2]План 2023'!$K30</f>
        <v>3915</v>
      </c>
      <c r="V35" s="120">
        <f>'[2]План 2023'!$L30</f>
        <v>9833.9499999999989</v>
      </c>
      <c r="W35" s="76">
        <f>'[3]СВОД по МО'!$FI37</f>
        <v>3376</v>
      </c>
      <c r="X35" s="76">
        <f>'[3]СВОД по МО'!$FL37</f>
        <v>6847.4901</v>
      </c>
      <c r="Y35" s="180">
        <f>'[1]План 2023'!$K30</f>
        <v>3915</v>
      </c>
      <c r="Z35" s="120">
        <f>'[1]План 2023'!$L30</f>
        <v>9833.9499999999989</v>
      </c>
      <c r="AA35" s="14">
        <f t="shared" si="2"/>
        <v>0</v>
      </c>
      <c r="AB35" s="58">
        <f t="shared" si="3"/>
        <v>0</v>
      </c>
      <c r="AC35" s="5"/>
      <c r="AD35" s="79"/>
      <c r="AE35" s="5"/>
      <c r="AF35" s="79"/>
      <c r="AG35" s="5"/>
      <c r="AH35" s="79"/>
      <c r="AI35" s="5"/>
      <c r="AJ35" s="119"/>
      <c r="AK35" s="191">
        <f>'[2]План 2023'!$O30</f>
        <v>0</v>
      </c>
      <c r="AL35" s="79">
        <f>'[2]План 2023'!$P30</f>
        <v>0</v>
      </c>
      <c r="AM35" s="76">
        <f>'[3]СВОД по МО'!$FU37</f>
        <v>0</v>
      </c>
      <c r="AN35" s="76">
        <f>'[3]СВОД по МО'!$FX37</f>
        <v>0</v>
      </c>
      <c r="AO35" s="79">
        <f>'[1]План 2023'!$O30</f>
        <v>0</v>
      </c>
      <c r="AP35" s="79">
        <f>'[1]План 2023'!$P30</f>
        <v>0</v>
      </c>
      <c r="AQ35" s="14">
        <f t="shared" si="4"/>
        <v>0</v>
      </c>
      <c r="AR35" s="359">
        <f t="shared" si="4"/>
        <v>0</v>
      </c>
      <c r="AS35" s="79"/>
      <c r="AT35" s="79"/>
      <c r="AU35" s="79"/>
      <c r="AV35" s="79"/>
      <c r="AW35" s="79"/>
      <c r="AX35" s="79"/>
      <c r="AY35" s="79"/>
      <c r="AZ35" s="119"/>
      <c r="BA35" s="174">
        <f>'[2]План 2023'!$Q30</f>
        <v>520</v>
      </c>
      <c r="BB35" s="120">
        <f>'[2]План 2023'!$R30</f>
        <v>1626.35</v>
      </c>
      <c r="BC35" s="76">
        <f>'[3]СВОД по МО'!$GA37</f>
        <v>60</v>
      </c>
      <c r="BD35" s="76">
        <f>'[3]СВОД по МО'!$GD37</f>
        <v>1355.28406</v>
      </c>
      <c r="BE35" s="180">
        <f>'[1]План 2023'!$Q30</f>
        <v>520</v>
      </c>
      <c r="BF35" s="120">
        <f>'[1]План 2023'!$R30</f>
        <v>1626.35</v>
      </c>
      <c r="BG35" s="14">
        <f t="shared" si="5"/>
        <v>0</v>
      </c>
      <c r="BH35" s="58">
        <f t="shared" si="6"/>
        <v>0</v>
      </c>
      <c r="BI35" s="5"/>
      <c r="BJ35" s="79"/>
      <c r="BK35" s="79"/>
      <c r="BL35" s="79"/>
      <c r="BM35" s="5"/>
      <c r="BN35" s="6"/>
      <c r="BO35" s="5"/>
      <c r="BP35" s="119"/>
      <c r="BQ35" s="174">
        <f>'[2]План 2023'!$S30</f>
        <v>2730</v>
      </c>
      <c r="BR35" s="120">
        <f>'[2]План 2023'!$T30+'[2]План 2023'!$X30</f>
        <v>72362.338000000003</v>
      </c>
      <c r="BS35" s="76">
        <f>'[3]СВОД по МО'!$GJ37</f>
        <v>1908</v>
      </c>
      <c r="BT35" s="76">
        <f>'[3]СВОД по МО'!$GM37</f>
        <v>59203.427189999995</v>
      </c>
      <c r="BU35" s="180">
        <f>'[1]План 2023'!$S30</f>
        <v>2730</v>
      </c>
      <c r="BV35" s="120">
        <f>'[1]План 2023'!$T30+'[1]План 2023'!$X30</f>
        <v>72362.338000000003</v>
      </c>
      <c r="BW35" s="14">
        <f t="shared" si="7"/>
        <v>0</v>
      </c>
      <c r="BX35" s="58">
        <f t="shared" si="8"/>
        <v>0</v>
      </c>
      <c r="BY35" s="5"/>
      <c r="BZ35" s="79"/>
      <c r="CA35" s="79"/>
      <c r="CB35" s="79"/>
      <c r="CC35" s="5"/>
      <c r="CD35" s="79"/>
      <c r="CE35" s="5"/>
      <c r="CF35" s="119"/>
      <c r="CG35" s="174">
        <f>'[2]План 2023'!$W30</f>
        <v>200</v>
      </c>
      <c r="CH35" s="120">
        <f>'[2]План 2023'!$X30</f>
        <v>521.71799999999996</v>
      </c>
      <c r="CI35" s="76">
        <f>'[3]СВОД по МО'!$GU37</f>
        <v>-71</v>
      </c>
      <c r="CJ35" s="76">
        <f>'[3]СВОД по МО'!$GX37</f>
        <v>-46.806040000000003</v>
      </c>
      <c r="CK35" s="180">
        <f>'[1]План 2023'!$W30</f>
        <v>200</v>
      </c>
      <c r="CL35" s="120">
        <f>'[1]План 2023'!$X30</f>
        <v>521.71799999999996</v>
      </c>
      <c r="CM35" s="14">
        <f t="shared" si="9"/>
        <v>0</v>
      </c>
      <c r="CN35" s="58">
        <f t="shared" si="10"/>
        <v>0</v>
      </c>
      <c r="CO35" s="5"/>
      <c r="CP35" s="6"/>
      <c r="CQ35" s="5"/>
      <c r="CR35" s="6"/>
      <c r="CS35" s="5"/>
      <c r="CT35" s="164"/>
    </row>
    <row r="36" spans="1:98" x14ac:dyDescent="0.25">
      <c r="A36" s="178">
        <v>23</v>
      </c>
      <c r="B36" s="179" t="str">
        <f>'Скорая медицинская помощь'!B36</f>
        <v>410031</v>
      </c>
      <c r="C36" s="201" t="str">
        <f>'Скорая медицинская помощь'!C36</f>
        <v>ГБУЗ КК "КЛЮЧЕВСКАЯ РАЙОННАЯ БОЛЬНИЦА"</v>
      </c>
      <c r="D36" s="174">
        <f>'[2]План 2023'!$F31</f>
        <v>2530</v>
      </c>
      <c r="E36" s="120">
        <f>'[2]План 2023'!$G31</f>
        <v>17432.79</v>
      </c>
      <c r="F36" s="76">
        <f>'[3]СВОД по МО'!$EU38</f>
        <v>1267</v>
      </c>
      <c r="G36" s="76">
        <f>'[3]СВОД по МО'!$EX38</f>
        <v>6454.8047100000003</v>
      </c>
      <c r="H36" s="180">
        <f>'[1]План 2023'!$F31</f>
        <v>2530</v>
      </c>
      <c r="I36" s="120">
        <f>'[1]План 2023'!$G31</f>
        <v>17432.79</v>
      </c>
      <c r="J36" s="120">
        <f>'[1]План 2023'!$H31</f>
        <v>1481</v>
      </c>
      <c r="K36" s="14">
        <f t="shared" si="0"/>
        <v>0</v>
      </c>
      <c r="L36" s="58">
        <f t="shared" si="1"/>
        <v>0</v>
      </c>
      <c r="M36" s="5"/>
      <c r="N36" s="79"/>
      <c r="O36" s="5"/>
      <c r="P36" s="79"/>
      <c r="Q36" s="79"/>
      <c r="R36" s="79"/>
      <c r="S36" s="5"/>
      <c r="T36" s="119"/>
      <c r="U36" s="174">
        <f>'[2]План 2023'!$K31</f>
        <v>10719</v>
      </c>
      <c r="V36" s="120">
        <f>'[2]План 2023'!$L31</f>
        <v>21716.74</v>
      </c>
      <c r="W36" s="76">
        <f>'[3]СВОД по МО'!$FI38</f>
        <v>9355</v>
      </c>
      <c r="X36" s="76">
        <f>'[3]СВОД по МО'!$FL38</f>
        <v>16683.27132</v>
      </c>
      <c r="Y36" s="180">
        <f>'[1]План 2023'!$K31</f>
        <v>10719</v>
      </c>
      <c r="Z36" s="120">
        <f>'[1]План 2023'!$L31</f>
        <v>21716.74</v>
      </c>
      <c r="AA36" s="14">
        <f t="shared" si="2"/>
        <v>0</v>
      </c>
      <c r="AB36" s="58">
        <f t="shared" si="3"/>
        <v>0</v>
      </c>
      <c r="AC36" s="5"/>
      <c r="AD36" s="79"/>
      <c r="AE36" s="5"/>
      <c r="AF36" s="79"/>
      <c r="AG36" s="5"/>
      <c r="AH36" s="79"/>
      <c r="AI36" s="5"/>
      <c r="AJ36" s="119"/>
      <c r="AK36" s="191">
        <f>'[2]План 2023'!$O31</f>
        <v>648</v>
      </c>
      <c r="AL36" s="79">
        <f>'[2]План 2023'!$P31</f>
        <v>2774.15</v>
      </c>
      <c r="AM36" s="76">
        <f>'[3]СВОД по МО'!$FU38</f>
        <v>553</v>
      </c>
      <c r="AN36" s="76">
        <f>'[3]СВОД по МО'!$FX38</f>
        <v>2366.05143</v>
      </c>
      <c r="AO36" s="79">
        <f>'[1]План 2023'!$O31</f>
        <v>648</v>
      </c>
      <c r="AP36" s="79">
        <f>'[1]План 2023'!$P31</f>
        <v>2774.15</v>
      </c>
      <c r="AQ36" s="14">
        <f t="shared" si="4"/>
        <v>0</v>
      </c>
      <c r="AR36" s="359">
        <f t="shared" si="4"/>
        <v>0</v>
      </c>
      <c r="AS36" s="79"/>
      <c r="AT36" s="79"/>
      <c r="AU36" s="79"/>
      <c r="AV36" s="79"/>
      <c r="AW36" s="79"/>
      <c r="AX36" s="79"/>
      <c r="AY36" s="79"/>
      <c r="AZ36" s="119"/>
      <c r="BA36" s="174">
        <f>'[2]План 2023'!$Q31</f>
        <v>550</v>
      </c>
      <c r="BB36" s="120">
        <f>'[2]План 2023'!$R31</f>
        <v>1711.06</v>
      </c>
      <c r="BC36" s="76">
        <f>'[3]СВОД по МО'!$GA38</f>
        <v>291</v>
      </c>
      <c r="BD36" s="76">
        <f>'[3]СВОД по МО'!$GD38</f>
        <v>1425.8686499999999</v>
      </c>
      <c r="BE36" s="180">
        <f>'[1]План 2023'!$Q31</f>
        <v>550</v>
      </c>
      <c r="BF36" s="120">
        <f>'[1]План 2023'!$R31</f>
        <v>1711.06</v>
      </c>
      <c r="BG36" s="14">
        <f t="shared" si="5"/>
        <v>0</v>
      </c>
      <c r="BH36" s="58">
        <f t="shared" si="6"/>
        <v>0</v>
      </c>
      <c r="BI36" s="5"/>
      <c r="BJ36" s="79"/>
      <c r="BK36" s="79"/>
      <c r="BL36" s="79"/>
      <c r="BM36" s="5"/>
      <c r="BN36" s="6"/>
      <c r="BO36" s="5"/>
      <c r="BP36" s="119"/>
      <c r="BQ36" s="174">
        <f>'[2]План 2023'!$S31</f>
        <v>6866</v>
      </c>
      <c r="BR36" s="120">
        <f>'[2]План 2023'!$T31+'[2]План 2023'!$X31</f>
        <v>34956.629799999995</v>
      </c>
      <c r="BS36" s="76">
        <f>'[3]СВОД по МО'!$GJ38</f>
        <v>3999</v>
      </c>
      <c r="BT36" s="76">
        <f>'[3]СВОД по МО'!$GM38</f>
        <v>28942.223129999998</v>
      </c>
      <c r="BU36" s="180">
        <f>'[1]План 2023'!$S31</f>
        <v>6866</v>
      </c>
      <c r="BV36" s="120">
        <f>'[1]План 2023'!$T31+'[1]План 2023'!$X31</f>
        <v>34956.629799999995</v>
      </c>
      <c r="BW36" s="14">
        <f t="shared" si="7"/>
        <v>0</v>
      </c>
      <c r="BX36" s="58">
        <f t="shared" si="8"/>
        <v>0</v>
      </c>
      <c r="BY36" s="5"/>
      <c r="BZ36" s="79"/>
      <c r="CA36" s="79"/>
      <c r="CB36" s="79"/>
      <c r="CC36" s="5"/>
      <c r="CD36" s="79"/>
      <c r="CE36" s="5"/>
      <c r="CF36" s="119"/>
      <c r="CG36" s="174">
        <f>'[2]План 2023'!$W31</f>
        <v>220</v>
      </c>
      <c r="CH36" s="120">
        <f>'[2]План 2023'!$X31</f>
        <v>573.88980000000004</v>
      </c>
      <c r="CI36" s="76">
        <f>'[3]СВОД по МО'!$GU38</f>
        <v>-4487</v>
      </c>
      <c r="CJ36" s="76">
        <f>'[3]СВОД по МО'!$GX38</f>
        <v>-2348.4000699999997</v>
      </c>
      <c r="CK36" s="180">
        <f>'[1]План 2023'!$W31</f>
        <v>220</v>
      </c>
      <c r="CL36" s="120">
        <f>'[1]План 2023'!$X31</f>
        <v>573.88980000000004</v>
      </c>
      <c r="CM36" s="14">
        <f t="shared" si="9"/>
        <v>0</v>
      </c>
      <c r="CN36" s="58">
        <f t="shared" si="10"/>
        <v>0</v>
      </c>
      <c r="CO36" s="5"/>
      <c r="CP36" s="6"/>
      <c r="CQ36" s="5"/>
      <c r="CR36" s="6"/>
      <c r="CS36" s="5"/>
      <c r="CT36" s="164"/>
    </row>
    <row r="37" spans="1:98" x14ac:dyDescent="0.25">
      <c r="A37" s="178">
        <v>24</v>
      </c>
      <c r="B37" s="179" t="str">
        <f>'Скорая медицинская помощь'!B37</f>
        <v>410032</v>
      </c>
      <c r="C37" s="201" t="str">
        <f>'Скорая медицинская помощь'!C37</f>
        <v>ГБУЗ КК СРБ</v>
      </c>
      <c r="D37" s="174">
        <f>'[2]План 2023'!$F32</f>
        <v>901</v>
      </c>
      <c r="E37" s="120">
        <f>'[2]План 2023'!$G32</f>
        <v>6188.84</v>
      </c>
      <c r="F37" s="76">
        <f>'[3]СВОД по МО'!$EU39</f>
        <v>392</v>
      </c>
      <c r="G37" s="76">
        <f>'[3]СВОД по МО'!$EX39</f>
        <v>3111.5618399999994</v>
      </c>
      <c r="H37" s="180">
        <f>'[1]План 2023'!$F32</f>
        <v>901</v>
      </c>
      <c r="I37" s="120">
        <f>'[1]План 2023'!$G32</f>
        <v>6188.84</v>
      </c>
      <c r="J37" s="120">
        <f>'[1]План 2023'!$H32</f>
        <v>689</v>
      </c>
      <c r="K37" s="14">
        <f t="shared" si="0"/>
        <v>0</v>
      </c>
      <c r="L37" s="58">
        <f t="shared" si="1"/>
        <v>0</v>
      </c>
      <c r="M37" s="5"/>
      <c r="N37" s="79"/>
      <c r="O37" s="5"/>
      <c r="P37" s="79"/>
      <c r="Q37" s="79"/>
      <c r="R37" s="79"/>
      <c r="S37" s="5"/>
      <c r="T37" s="119"/>
      <c r="U37" s="174">
        <f>'[2]План 2023'!$K32</f>
        <v>2305</v>
      </c>
      <c r="V37" s="120">
        <f>'[2]План 2023'!$L32</f>
        <v>5702.84</v>
      </c>
      <c r="W37" s="76">
        <f>'[3]СВОД по МО'!$FI39</f>
        <v>1763</v>
      </c>
      <c r="X37" s="76">
        <f>'[3]СВОД по МО'!$FL39</f>
        <v>4666.1337899999999</v>
      </c>
      <c r="Y37" s="180">
        <f>'[1]План 2023'!$K32</f>
        <v>2305</v>
      </c>
      <c r="Z37" s="120">
        <f>'[1]План 2023'!$L32</f>
        <v>5702.84</v>
      </c>
      <c r="AA37" s="14">
        <f t="shared" si="2"/>
        <v>0</v>
      </c>
      <c r="AB37" s="58">
        <f t="shared" si="3"/>
        <v>0</v>
      </c>
      <c r="AC37" s="5"/>
      <c r="AD37" s="79"/>
      <c r="AE37" s="5"/>
      <c r="AF37" s="79"/>
      <c r="AG37" s="5"/>
      <c r="AH37" s="79"/>
      <c r="AI37" s="5"/>
      <c r="AJ37" s="119"/>
      <c r="AK37" s="191">
        <f>'[2]План 2023'!$O32</f>
        <v>135</v>
      </c>
      <c r="AL37" s="79">
        <f>'[2]План 2023'!$P32</f>
        <v>578.66</v>
      </c>
      <c r="AM37" s="76">
        <f>'[3]СВОД по МО'!$FU39</f>
        <v>86</v>
      </c>
      <c r="AN37" s="76">
        <f>'[3]СВОД по МО'!$FX39</f>
        <v>405.01876000000004</v>
      </c>
      <c r="AO37" s="79">
        <f>'[1]План 2023'!$O32</f>
        <v>135</v>
      </c>
      <c r="AP37" s="79">
        <f>'[1]План 2023'!$P32</f>
        <v>578.66</v>
      </c>
      <c r="AQ37" s="14">
        <f t="shared" si="4"/>
        <v>0</v>
      </c>
      <c r="AR37" s="359">
        <f t="shared" si="4"/>
        <v>0</v>
      </c>
      <c r="AS37" s="79"/>
      <c r="AT37" s="79"/>
      <c r="AU37" s="79"/>
      <c r="AV37" s="79"/>
      <c r="AW37" s="79"/>
      <c r="AX37" s="79"/>
      <c r="AY37" s="79"/>
      <c r="AZ37" s="119"/>
      <c r="BA37" s="174">
        <f>'[2]План 2023'!$Q32</f>
        <v>500</v>
      </c>
      <c r="BB37" s="120">
        <f>'[2]План 2023'!$R32</f>
        <v>1640.85</v>
      </c>
      <c r="BC37" s="76">
        <f>'[3]СВОД по МО'!$GA39</f>
        <v>352</v>
      </c>
      <c r="BD37" s="76">
        <f>'[3]СВОД по МО'!$GD39</f>
        <v>1367.36733</v>
      </c>
      <c r="BE37" s="180">
        <f>'[1]План 2023'!$Q32</f>
        <v>500</v>
      </c>
      <c r="BF37" s="120">
        <f>'[1]План 2023'!$R32</f>
        <v>1640.85</v>
      </c>
      <c r="BG37" s="14">
        <f t="shared" si="5"/>
        <v>0</v>
      </c>
      <c r="BH37" s="58">
        <f t="shared" si="6"/>
        <v>0</v>
      </c>
      <c r="BI37" s="5"/>
      <c r="BJ37" s="79"/>
      <c r="BK37" s="79"/>
      <c r="BL37" s="79"/>
      <c r="BM37" s="5"/>
      <c r="BN37" s="6"/>
      <c r="BO37" s="5"/>
      <c r="BP37" s="119"/>
      <c r="BQ37" s="174">
        <f>'[2]План 2023'!$S32</f>
        <v>2158</v>
      </c>
      <c r="BR37" s="120">
        <f>'[2]План 2023'!$T32+'[2]План 2023'!$X32</f>
        <v>76287.372130000018</v>
      </c>
      <c r="BS37" s="76">
        <f>'[3]СВОД по МО'!$GJ39</f>
        <v>1289</v>
      </c>
      <c r="BT37" s="76">
        <f>'[3]СВОД по МО'!$GM39</f>
        <v>63092.539570000008</v>
      </c>
      <c r="BU37" s="180">
        <f>'[1]План 2023'!$S32</f>
        <v>2158</v>
      </c>
      <c r="BV37" s="120">
        <f>'[1]План 2023'!$T32+'[1]План 2023'!$X32</f>
        <v>76287.372130000018</v>
      </c>
      <c r="BW37" s="14">
        <f t="shared" si="7"/>
        <v>0</v>
      </c>
      <c r="BX37" s="58">
        <f t="shared" si="8"/>
        <v>0</v>
      </c>
      <c r="BY37" s="5"/>
      <c r="BZ37" s="79"/>
      <c r="CA37" s="79"/>
      <c r="CB37" s="79"/>
      <c r="CC37" s="5"/>
      <c r="CD37" s="79"/>
      <c r="CE37" s="5"/>
      <c r="CF37" s="119"/>
      <c r="CG37" s="174">
        <f>'[2]План 2023'!$W32</f>
        <v>131</v>
      </c>
      <c r="CH37" s="120">
        <f>'[2]План 2023'!$X32</f>
        <v>318.15213000000006</v>
      </c>
      <c r="CI37" s="76">
        <f>'[3]СВОД по МО'!$GU39</f>
        <v>-9530</v>
      </c>
      <c r="CJ37" s="76">
        <f>'[3]СВОД по МО'!$GX39</f>
        <v>-1686.4637500000003</v>
      </c>
      <c r="CK37" s="180">
        <f>'[1]План 2023'!$W32</f>
        <v>131</v>
      </c>
      <c r="CL37" s="120">
        <f>'[1]План 2023'!$X32</f>
        <v>318.15213000000006</v>
      </c>
      <c r="CM37" s="14">
        <f t="shared" si="9"/>
        <v>0</v>
      </c>
      <c r="CN37" s="58">
        <f t="shared" si="10"/>
        <v>0</v>
      </c>
      <c r="CO37" s="5"/>
      <c r="CP37" s="6"/>
      <c r="CQ37" s="5"/>
      <c r="CR37" s="6"/>
      <c r="CS37" s="5"/>
      <c r="CT37" s="164"/>
    </row>
    <row r="38" spans="1:98" x14ac:dyDescent="0.25">
      <c r="A38" s="178">
        <v>25</v>
      </c>
      <c r="B38" s="179" t="str">
        <f>'Скорая медицинская помощь'!B38</f>
        <v>410033</v>
      </c>
      <c r="C38" s="201" t="str">
        <f>'Скорая медицинская помощь'!C38</f>
        <v>ГБУЗ КК БЫСТРИНСКАЯ РБ</v>
      </c>
      <c r="D38" s="174">
        <f>'[2]План 2023'!$F33</f>
        <v>1339</v>
      </c>
      <c r="E38" s="120">
        <f>'[2]План 2023'!$G33</f>
        <v>9241.4</v>
      </c>
      <c r="F38" s="76">
        <f>'[3]СВОД по МО'!$EU40</f>
        <v>1021</v>
      </c>
      <c r="G38" s="76">
        <f>'[3]СВОД по МО'!$EX40</f>
        <v>6569.526530000001</v>
      </c>
      <c r="H38" s="180">
        <f>'[1]План 2023'!$F33</f>
        <v>1339</v>
      </c>
      <c r="I38" s="120">
        <f>'[1]План 2023'!$G33</f>
        <v>9241.4</v>
      </c>
      <c r="J38" s="120">
        <f>'[1]План 2023'!$H33</f>
        <v>760</v>
      </c>
      <c r="K38" s="14">
        <f t="shared" si="0"/>
        <v>0</v>
      </c>
      <c r="L38" s="58">
        <f t="shared" si="1"/>
        <v>0</v>
      </c>
      <c r="M38" s="5"/>
      <c r="N38" s="79"/>
      <c r="O38" s="5"/>
      <c r="P38" s="79"/>
      <c r="Q38" s="79"/>
      <c r="R38" s="79"/>
      <c r="S38" s="5"/>
      <c r="T38" s="119"/>
      <c r="U38" s="174">
        <f>'[2]План 2023'!$K33</f>
        <v>3888</v>
      </c>
      <c r="V38" s="120">
        <f>'[2]План 2023'!$L33</f>
        <v>9623.7699999999986</v>
      </c>
      <c r="W38" s="76">
        <f>'[3]СВОД по МО'!$FI40</f>
        <v>3210</v>
      </c>
      <c r="X38" s="76">
        <f>'[3]СВОД по МО'!$FL40</f>
        <v>7269.7753599999996</v>
      </c>
      <c r="Y38" s="180">
        <f>'[1]План 2023'!$K33</f>
        <v>3888</v>
      </c>
      <c r="Z38" s="120">
        <f>'[1]План 2023'!$L33</f>
        <v>9623.7699999999986</v>
      </c>
      <c r="AA38" s="14">
        <f t="shared" si="2"/>
        <v>0</v>
      </c>
      <c r="AB38" s="58">
        <f t="shared" si="3"/>
        <v>0</v>
      </c>
      <c r="AC38" s="5"/>
      <c r="AD38" s="79"/>
      <c r="AE38" s="5"/>
      <c r="AF38" s="79"/>
      <c r="AG38" s="5"/>
      <c r="AH38" s="79"/>
      <c r="AI38" s="5"/>
      <c r="AJ38" s="119"/>
      <c r="AK38" s="191">
        <f>'[2]План 2023'!$O33</f>
        <v>113</v>
      </c>
      <c r="AL38" s="79">
        <f>'[2]План 2023'!$P33</f>
        <v>483.21</v>
      </c>
      <c r="AM38" s="76">
        <f>'[3]СВОД по МО'!$FU40</f>
        <v>87</v>
      </c>
      <c r="AN38" s="76">
        <f>'[3]СВОД по МО'!$FX40</f>
        <v>372.16946999999999</v>
      </c>
      <c r="AO38" s="79">
        <f>'[1]План 2023'!$O33</f>
        <v>113</v>
      </c>
      <c r="AP38" s="79">
        <f>'[1]План 2023'!$P33</f>
        <v>483.21</v>
      </c>
      <c r="AQ38" s="14">
        <f t="shared" si="4"/>
        <v>0</v>
      </c>
      <c r="AR38" s="359">
        <f t="shared" si="4"/>
        <v>0</v>
      </c>
      <c r="AS38" s="79"/>
      <c r="AT38" s="79"/>
      <c r="AU38" s="79"/>
      <c r="AV38" s="79"/>
      <c r="AW38" s="79"/>
      <c r="AX38" s="79"/>
      <c r="AY38" s="79"/>
      <c r="AZ38" s="119"/>
      <c r="BA38" s="174">
        <f>'[2]План 2023'!$Q33</f>
        <v>240</v>
      </c>
      <c r="BB38" s="120">
        <f>'[2]План 2023'!$R33</f>
        <v>732.66</v>
      </c>
      <c r="BC38" s="76">
        <f>'[3]СВОД по МО'!$GA40</f>
        <v>142</v>
      </c>
      <c r="BD38" s="76">
        <f>'[3]СВОД по МО'!$GD40</f>
        <v>366.53546999999998</v>
      </c>
      <c r="BE38" s="180">
        <f>'[1]План 2023'!$Q33</f>
        <v>240</v>
      </c>
      <c r="BF38" s="120">
        <f>'[1]План 2023'!$R33</f>
        <v>732.66</v>
      </c>
      <c r="BG38" s="14">
        <f t="shared" si="5"/>
        <v>0</v>
      </c>
      <c r="BH38" s="58">
        <f t="shared" si="6"/>
        <v>0</v>
      </c>
      <c r="BI38" s="5"/>
      <c r="BJ38" s="79"/>
      <c r="BK38" s="79"/>
      <c r="BL38" s="79"/>
      <c r="BM38" s="5"/>
      <c r="BN38" s="6"/>
      <c r="BO38" s="5"/>
      <c r="BP38" s="119"/>
      <c r="BQ38" s="174">
        <f>'[2]План 2023'!$S33</f>
        <v>4706</v>
      </c>
      <c r="BR38" s="120">
        <f>'[2]План 2023'!$T33+'[2]План 2023'!$X33</f>
        <v>30241.410670000001</v>
      </c>
      <c r="BS38" s="76">
        <f>'[3]СВОД по МО'!$GJ40</f>
        <v>2786</v>
      </c>
      <c r="BT38" s="76">
        <f>'[3]СВОД по МО'!$GM40</f>
        <v>25028.931919999999</v>
      </c>
      <c r="BU38" s="180">
        <f>'[1]План 2023'!$S33</f>
        <v>4706</v>
      </c>
      <c r="BV38" s="120">
        <f>'[1]План 2023'!$T33+'[1]План 2023'!$X33</f>
        <v>30241.410670000001</v>
      </c>
      <c r="BW38" s="14">
        <f t="shared" si="7"/>
        <v>0</v>
      </c>
      <c r="BX38" s="58">
        <f t="shared" si="8"/>
        <v>0</v>
      </c>
      <c r="BY38" s="5"/>
      <c r="BZ38" s="79"/>
      <c r="CA38" s="79"/>
      <c r="CB38" s="79"/>
      <c r="CC38" s="5"/>
      <c r="CD38" s="79"/>
      <c r="CE38" s="5"/>
      <c r="CF38" s="119"/>
      <c r="CG38" s="174">
        <f>'[2]План 2023'!$W33</f>
        <v>113</v>
      </c>
      <c r="CH38" s="120">
        <f>'[2]План 2023'!$X33</f>
        <v>294.77067000000005</v>
      </c>
      <c r="CI38" s="76">
        <f>'[3]СВОД по МО'!$GU40</f>
        <v>-131</v>
      </c>
      <c r="CJ38" s="76">
        <f>'[3]СВОД по МО'!$GX40</f>
        <v>-86.360439999999983</v>
      </c>
      <c r="CK38" s="180">
        <f>'[1]План 2023'!$W33</f>
        <v>113</v>
      </c>
      <c r="CL38" s="120">
        <f>'[1]План 2023'!$X33</f>
        <v>294.77067000000005</v>
      </c>
      <c r="CM38" s="14">
        <f t="shared" si="9"/>
        <v>0</v>
      </c>
      <c r="CN38" s="58">
        <f t="shared" si="10"/>
        <v>0</v>
      </c>
      <c r="CO38" s="5"/>
      <c r="CP38" s="6"/>
      <c r="CQ38" s="5"/>
      <c r="CR38" s="6"/>
      <c r="CS38" s="5"/>
      <c r="CT38" s="164"/>
    </row>
    <row r="39" spans="1:98" x14ac:dyDescent="0.25">
      <c r="A39" s="178">
        <v>26</v>
      </c>
      <c r="B39" s="179" t="str">
        <f>'Скорая медицинская помощь'!B39</f>
        <v>410035</v>
      </c>
      <c r="C39" s="201" t="str">
        <f>'Скорая медицинская помощь'!C39</f>
        <v>ГБУЗ КК ВГБ</v>
      </c>
      <c r="D39" s="174">
        <f>'[2]План 2023'!$F34</f>
        <v>11498</v>
      </c>
      <c r="E39" s="120">
        <f>'[2]План 2023'!$G34</f>
        <v>79656.25</v>
      </c>
      <c r="F39" s="76">
        <f>'[3]СВОД по МО'!$EU41</f>
        <v>6100</v>
      </c>
      <c r="G39" s="76">
        <f>'[3]СВОД по МО'!$EX41</f>
        <v>42049.988599999997</v>
      </c>
      <c r="H39" s="180">
        <f>'[1]План 2023'!$F34</f>
        <v>11498</v>
      </c>
      <c r="I39" s="120">
        <f>'[1]План 2023'!$G34</f>
        <v>79656.25</v>
      </c>
      <c r="J39" s="120">
        <f>'[1]План 2023'!$H34</f>
        <v>7424</v>
      </c>
      <c r="K39" s="14">
        <f t="shared" si="0"/>
        <v>0</v>
      </c>
      <c r="L39" s="58">
        <f t="shared" si="1"/>
        <v>0</v>
      </c>
      <c r="M39" s="5"/>
      <c r="N39" s="79"/>
      <c r="O39" s="5"/>
      <c r="P39" s="79"/>
      <c r="Q39" s="79"/>
      <c r="R39" s="79"/>
      <c r="S39" s="5"/>
      <c r="T39" s="119"/>
      <c r="U39" s="174">
        <f>'[2]План 2023'!$K34</f>
        <v>38274</v>
      </c>
      <c r="V39" s="120">
        <f>'[2]План 2023'!$L34</f>
        <v>74961.38</v>
      </c>
      <c r="W39" s="76">
        <f>'[3]СВОД по МО'!$FI41</f>
        <v>38352</v>
      </c>
      <c r="X39" s="76">
        <f>'[3]СВОД по МО'!$FL41</f>
        <v>56410.786230000005</v>
      </c>
      <c r="Y39" s="180">
        <f>'[1]План 2023'!$K34</f>
        <v>44355</v>
      </c>
      <c r="Z39" s="120">
        <f>'[1]План 2023'!$L34</f>
        <v>74385.410000000018</v>
      </c>
      <c r="AA39" s="14">
        <f t="shared" si="2"/>
        <v>6081</v>
      </c>
      <c r="AB39" s="58">
        <f t="shared" si="3"/>
        <v>-575.96999999998661</v>
      </c>
      <c r="AC39" s="5"/>
      <c r="AD39" s="79"/>
      <c r="AE39" s="5">
        <v>6081</v>
      </c>
      <c r="AF39" s="79">
        <v>-575.96999999998661</v>
      </c>
      <c r="AG39" s="5"/>
      <c r="AH39" s="79"/>
      <c r="AI39" s="5"/>
      <c r="AJ39" s="119"/>
      <c r="AK39" s="191">
        <f>'[2]План 2023'!$O34</f>
        <v>1002</v>
      </c>
      <c r="AL39" s="79">
        <f>'[2]План 2023'!$P34</f>
        <v>4285.7299999999996</v>
      </c>
      <c r="AM39" s="76">
        <f>'[3]СВОД по МО'!$FU41</f>
        <v>979</v>
      </c>
      <c r="AN39" s="76">
        <f>'[3]СВОД по МО'!$FX41</f>
        <v>5753.913340000001</v>
      </c>
      <c r="AO39" s="79">
        <f>'[1]План 2023'!$O34</f>
        <v>1100</v>
      </c>
      <c r="AP39" s="79">
        <f>'[1]План 2023'!$P34</f>
        <v>4861.7</v>
      </c>
      <c r="AQ39" s="14">
        <f t="shared" si="4"/>
        <v>98</v>
      </c>
      <c r="AR39" s="359">
        <f t="shared" si="4"/>
        <v>575.97000000000025</v>
      </c>
      <c r="AS39" s="79">
        <v>98</v>
      </c>
      <c r="AT39" s="79">
        <v>575.97</v>
      </c>
      <c r="AU39" s="79"/>
      <c r="AV39" s="79"/>
      <c r="AW39" s="79"/>
      <c r="AX39" s="79"/>
      <c r="AY39" s="79"/>
      <c r="AZ39" s="119"/>
      <c r="BA39" s="174">
        <f>'[2]План 2023'!$Q34</f>
        <v>2600</v>
      </c>
      <c r="BB39" s="120">
        <f>'[2]План 2023'!$R34</f>
        <v>8573.3900000000012</v>
      </c>
      <c r="BC39" s="76">
        <f>'[3]СВОД по МО'!$GA41</f>
        <v>1750</v>
      </c>
      <c r="BD39" s="76">
        <f>'[3]СВОД по МО'!$GD41</f>
        <v>7143.3411100000003</v>
      </c>
      <c r="BE39" s="180">
        <f>'[1]План 2023'!$Q34</f>
        <v>2600</v>
      </c>
      <c r="BF39" s="120">
        <f>'[1]План 2023'!$R34</f>
        <v>8573.3900000000012</v>
      </c>
      <c r="BG39" s="14">
        <f t="shared" si="5"/>
        <v>0</v>
      </c>
      <c r="BH39" s="58">
        <f t="shared" si="6"/>
        <v>0</v>
      </c>
      <c r="BI39" s="5"/>
      <c r="BJ39" s="79"/>
      <c r="BK39" s="79"/>
      <c r="BL39" s="79"/>
      <c r="BM39" s="5"/>
      <c r="BN39" s="6"/>
      <c r="BO39" s="5"/>
      <c r="BP39" s="119"/>
      <c r="BQ39" s="174">
        <f>'[2]План 2023'!$S34</f>
        <v>26050</v>
      </c>
      <c r="BR39" s="120">
        <f>'[2]План 2023'!$T34+'[2]План 2023'!$X34</f>
        <v>43092.623859999992</v>
      </c>
      <c r="BS39" s="76">
        <f>'[3]СВОД по МО'!$GJ41</f>
        <v>21084</v>
      </c>
      <c r="BT39" s="76">
        <f>'[3]СВОД по МО'!$GM41</f>
        <v>39207.388640000005</v>
      </c>
      <c r="BU39" s="180">
        <f>'[1]План 2023'!$S34</f>
        <v>26050</v>
      </c>
      <c r="BV39" s="120">
        <f>'[1]План 2023'!$T34+'[1]План 2023'!$X34</f>
        <v>43092.623859999992</v>
      </c>
      <c r="BW39" s="14">
        <f t="shared" si="7"/>
        <v>0</v>
      </c>
      <c r="BX39" s="58">
        <f t="shared" si="8"/>
        <v>0</v>
      </c>
      <c r="BY39" s="5"/>
      <c r="BZ39" s="79"/>
      <c r="CA39" s="79"/>
      <c r="CB39" s="79"/>
      <c r="CC39" s="5"/>
      <c r="CD39" s="79"/>
      <c r="CE39" s="5"/>
      <c r="CF39" s="119"/>
      <c r="CG39" s="174">
        <f>'[2]План 2023'!$W34</f>
        <v>260</v>
      </c>
      <c r="CH39" s="120">
        <f>'[2]План 2023'!$X34</f>
        <v>777.6538599999999</v>
      </c>
      <c r="CI39" s="76">
        <f>'[3]СВОД по МО'!$GU41</f>
        <v>-16215</v>
      </c>
      <c r="CJ39" s="76">
        <f>'[3]СВОД по МО'!$GX41</f>
        <v>-8852.2234900000021</v>
      </c>
      <c r="CK39" s="180">
        <f>'[1]План 2023'!$W34</f>
        <v>260</v>
      </c>
      <c r="CL39" s="120">
        <f>'[1]План 2023'!$X34</f>
        <v>777.6538599999999</v>
      </c>
      <c r="CM39" s="14">
        <f t="shared" si="9"/>
        <v>0</v>
      </c>
      <c r="CN39" s="58">
        <f t="shared" si="10"/>
        <v>0</v>
      </c>
      <c r="CO39" s="5">
        <v>390</v>
      </c>
      <c r="CP39" s="6">
        <v>1146.8399999999999</v>
      </c>
      <c r="CQ39" s="5"/>
      <c r="CR39" s="6"/>
      <c r="CS39" s="5"/>
      <c r="CT39" s="164"/>
    </row>
    <row r="40" spans="1:98" x14ac:dyDescent="0.25">
      <c r="A40" s="178">
        <v>27</v>
      </c>
      <c r="B40" s="179" t="str">
        <f>'Скорая медицинская помощь'!B40</f>
        <v>410036</v>
      </c>
      <c r="C40" s="201" t="str">
        <f>'Скорая медицинская помощь'!C40</f>
        <v>ГБУЗ КК НРБ</v>
      </c>
      <c r="D40" s="174">
        <f>'[2]План 2023'!$F35</f>
        <v>135</v>
      </c>
      <c r="E40" s="120">
        <f>'[2]План 2023'!$G35</f>
        <v>1067.92</v>
      </c>
      <c r="F40" s="76">
        <f>'[3]СВОД по МО'!$EU42</f>
        <v>0</v>
      </c>
      <c r="G40" s="76">
        <f>'[3]СВОД по МО'!$EX42</f>
        <v>0</v>
      </c>
      <c r="H40" s="180">
        <f>'[1]План 2023'!$F35</f>
        <v>135</v>
      </c>
      <c r="I40" s="120">
        <f>'[1]План 2023'!$G35</f>
        <v>1067.92</v>
      </c>
      <c r="J40" s="120">
        <f>'[1]План 2023'!$H35</f>
        <v>0</v>
      </c>
      <c r="K40" s="14">
        <f t="shared" si="0"/>
        <v>0</v>
      </c>
      <c r="L40" s="58">
        <f t="shared" si="1"/>
        <v>0</v>
      </c>
      <c r="M40" s="5"/>
      <c r="N40" s="79"/>
      <c r="O40" s="5"/>
      <c r="P40" s="79"/>
      <c r="Q40" s="79"/>
      <c r="R40" s="79"/>
      <c r="S40" s="5"/>
      <c r="T40" s="119"/>
      <c r="U40" s="174">
        <f>'[2]План 2023'!$K35</f>
        <v>1638</v>
      </c>
      <c r="V40" s="120">
        <f>'[2]План 2023'!$L35</f>
        <v>3092.11</v>
      </c>
      <c r="W40" s="76">
        <f>'[3]СВОД по МО'!$FI42</f>
        <v>1246</v>
      </c>
      <c r="X40" s="76">
        <f>'[3]СВОД по МО'!$FL42</f>
        <v>2400.2249099999999</v>
      </c>
      <c r="Y40" s="180">
        <f>'[1]План 2023'!$K35</f>
        <v>1638</v>
      </c>
      <c r="Z40" s="120">
        <f>'[1]План 2023'!$L35</f>
        <v>3092.11</v>
      </c>
      <c r="AA40" s="14">
        <f t="shared" si="2"/>
        <v>0</v>
      </c>
      <c r="AB40" s="58">
        <f t="shared" si="3"/>
        <v>0</v>
      </c>
      <c r="AC40" s="5"/>
      <c r="AD40" s="79"/>
      <c r="AE40" s="5"/>
      <c r="AF40" s="79"/>
      <c r="AG40" s="5"/>
      <c r="AH40" s="79"/>
      <c r="AI40" s="5"/>
      <c r="AJ40" s="119"/>
      <c r="AK40" s="191">
        <f>'[2]План 2023'!$O35</f>
        <v>108</v>
      </c>
      <c r="AL40" s="79">
        <f>'[2]План 2023'!$P35</f>
        <v>497.83</v>
      </c>
      <c r="AM40" s="76">
        <f>'[3]СВОД по МО'!$FU42</f>
        <v>70</v>
      </c>
      <c r="AN40" s="76">
        <f>'[3]СВОД по МО'!$FX42</f>
        <v>321.72559999999999</v>
      </c>
      <c r="AO40" s="79">
        <f>'[1]План 2023'!$O35</f>
        <v>108</v>
      </c>
      <c r="AP40" s="79">
        <f>'[1]План 2023'!$P35</f>
        <v>497.83</v>
      </c>
      <c r="AQ40" s="14">
        <f t="shared" si="4"/>
        <v>0</v>
      </c>
      <c r="AR40" s="359">
        <f t="shared" si="4"/>
        <v>0</v>
      </c>
      <c r="AS40" s="79"/>
      <c r="AT40" s="59"/>
      <c r="AU40" s="79"/>
      <c r="AV40" s="79"/>
      <c r="AW40" s="79"/>
      <c r="AX40" s="79"/>
      <c r="AY40" s="79"/>
      <c r="AZ40" s="119"/>
      <c r="BA40" s="174">
        <f>'[2]План 2023'!$Q35</f>
        <v>0</v>
      </c>
      <c r="BB40" s="120">
        <f>'[2]План 2023'!$R35</f>
        <v>0</v>
      </c>
      <c r="BC40" s="76">
        <f>'[3]СВОД по МО'!$GA42</f>
        <v>0</v>
      </c>
      <c r="BD40" s="76">
        <f>'[3]СВОД по МО'!$GD42</f>
        <v>0</v>
      </c>
      <c r="BE40" s="180">
        <f>'[1]План 2023'!$Q35</f>
        <v>0</v>
      </c>
      <c r="BF40" s="120">
        <f>'[1]План 2023'!$R35</f>
        <v>0</v>
      </c>
      <c r="BG40" s="14">
        <f t="shared" si="5"/>
        <v>0</v>
      </c>
      <c r="BH40" s="58">
        <f t="shared" si="6"/>
        <v>0</v>
      </c>
      <c r="BI40" s="5"/>
      <c r="BJ40" s="79"/>
      <c r="BK40" s="79"/>
      <c r="BL40" s="79"/>
      <c r="BM40" s="5"/>
      <c r="BN40" s="6"/>
      <c r="BO40" s="5"/>
      <c r="BP40" s="119"/>
      <c r="BQ40" s="174">
        <f>'[2]План 2023'!$S35</f>
        <v>1389</v>
      </c>
      <c r="BR40" s="120">
        <f>'[2]План 2023'!$T35+'[2]План 2023'!$X35</f>
        <v>44636.86</v>
      </c>
      <c r="BS40" s="76">
        <f>'[3]СВОД по МО'!$GJ42</f>
        <v>552</v>
      </c>
      <c r="BT40" s="76">
        <f>'[3]СВОД по МО'!$GM42</f>
        <v>37124.915260000002</v>
      </c>
      <c r="BU40" s="180">
        <f>'[1]План 2023'!$S35</f>
        <v>1389</v>
      </c>
      <c r="BV40" s="120">
        <f>'[1]План 2023'!$T35+'[1]План 2023'!$X35</f>
        <v>44636.86</v>
      </c>
      <c r="BW40" s="14">
        <f t="shared" si="7"/>
        <v>0</v>
      </c>
      <c r="BX40" s="58">
        <f t="shared" si="8"/>
        <v>0</v>
      </c>
      <c r="BY40" s="5"/>
      <c r="BZ40" s="79"/>
      <c r="CA40" s="79"/>
      <c r="CB40" s="79"/>
      <c r="CC40" s="5"/>
      <c r="CD40" s="79"/>
      <c r="CE40" s="5"/>
      <c r="CF40" s="119"/>
      <c r="CG40" s="174">
        <f>'[2]План 2023'!$W35</f>
        <v>0</v>
      </c>
      <c r="CH40" s="120">
        <f>'[2]План 2023'!$X35</f>
        <v>0</v>
      </c>
      <c r="CI40" s="76">
        <f>'[3]СВОД по МО'!$GU42</f>
        <v>-60</v>
      </c>
      <c r="CJ40" s="76">
        <f>'[3]СВОД по МО'!$GX42</f>
        <v>-39.554400000000001</v>
      </c>
      <c r="CK40" s="180">
        <f>'[1]План 2023'!$W35</f>
        <v>0</v>
      </c>
      <c r="CL40" s="120">
        <f>'[1]План 2023'!$X35</f>
        <v>0</v>
      </c>
      <c r="CM40" s="14">
        <f t="shared" si="9"/>
        <v>0</v>
      </c>
      <c r="CN40" s="58">
        <f t="shared" si="10"/>
        <v>0</v>
      </c>
      <c r="CO40" s="5"/>
      <c r="CP40" s="6"/>
      <c r="CQ40" s="5"/>
      <c r="CR40" s="6"/>
      <c r="CS40" s="5"/>
      <c r="CT40" s="164"/>
    </row>
    <row r="41" spans="1:98" x14ac:dyDescent="0.25">
      <c r="A41" s="178">
        <v>28</v>
      </c>
      <c r="B41" s="179" t="str">
        <f>'Скорая медицинская помощь'!B41</f>
        <v>410037</v>
      </c>
      <c r="C41" s="201" t="str">
        <f>'Скорая медицинская помощь'!C41</f>
        <v>ГБУЗ КК "ТИГИЛЬСКАЯ РБ"</v>
      </c>
      <c r="D41" s="174">
        <f>'[2]План 2023'!$F36</f>
        <v>1727</v>
      </c>
      <c r="E41" s="120">
        <f>'[2]План 2023'!$G36</f>
        <v>12313.46</v>
      </c>
      <c r="F41" s="76">
        <f>'[3]СВОД по МО'!$EU43</f>
        <v>1334</v>
      </c>
      <c r="G41" s="76">
        <f>'[3]СВОД по МО'!$EX43</f>
        <v>8010.3706399999992</v>
      </c>
      <c r="H41" s="180">
        <f>'[1]План 2023'!$F36</f>
        <v>1727</v>
      </c>
      <c r="I41" s="120">
        <f>'[1]План 2023'!$G36</f>
        <v>12313.46</v>
      </c>
      <c r="J41" s="120">
        <f>'[1]План 2023'!$H36</f>
        <v>1283</v>
      </c>
      <c r="K41" s="14">
        <f t="shared" si="0"/>
        <v>0</v>
      </c>
      <c r="L41" s="58">
        <f t="shared" si="1"/>
        <v>0</v>
      </c>
      <c r="M41" s="5"/>
      <c r="N41" s="79"/>
      <c r="O41" s="5"/>
      <c r="P41" s="79"/>
      <c r="Q41" s="79"/>
      <c r="R41" s="79"/>
      <c r="S41" s="5"/>
      <c r="T41" s="119"/>
      <c r="U41" s="174">
        <f>'[2]План 2023'!$K36</f>
        <v>4639</v>
      </c>
      <c r="V41" s="120">
        <f>'[2]План 2023'!$L36</f>
        <v>9155.68</v>
      </c>
      <c r="W41" s="76">
        <f>'[3]СВОД по МО'!$FI43</f>
        <v>4018</v>
      </c>
      <c r="X41" s="76">
        <f>'[3]СВОД по МО'!$FL43</f>
        <v>7326.7709700000005</v>
      </c>
      <c r="Y41" s="180">
        <f>'[1]План 2023'!$K36</f>
        <v>4639</v>
      </c>
      <c r="Z41" s="120">
        <f>'[1]План 2023'!$L36</f>
        <v>9155.68</v>
      </c>
      <c r="AA41" s="14">
        <f t="shared" si="2"/>
        <v>0</v>
      </c>
      <c r="AB41" s="58">
        <f t="shared" si="3"/>
        <v>0</v>
      </c>
      <c r="AC41" s="5"/>
      <c r="AD41" s="79"/>
      <c r="AE41" s="5"/>
      <c r="AF41" s="79"/>
      <c r="AG41" s="5"/>
      <c r="AH41" s="79"/>
      <c r="AI41" s="5"/>
      <c r="AJ41" s="119"/>
      <c r="AK41" s="191">
        <f>'[2]План 2023'!$O36</f>
        <v>172</v>
      </c>
      <c r="AL41" s="79">
        <f>'[2]План 2023'!$P36</f>
        <v>764.62</v>
      </c>
      <c r="AM41" s="76">
        <f>'[3]СВОД по МО'!$FU43</f>
        <v>125</v>
      </c>
      <c r="AN41" s="76">
        <f>'[3]СВОД по МО'!$FX43</f>
        <v>575.87216999999998</v>
      </c>
      <c r="AO41" s="79">
        <f>'[1]План 2023'!$O36</f>
        <v>172</v>
      </c>
      <c r="AP41" s="79">
        <f>'[1]План 2023'!$P36</f>
        <v>764.62</v>
      </c>
      <c r="AQ41" s="14">
        <f t="shared" si="4"/>
        <v>0</v>
      </c>
      <c r="AR41" s="359">
        <f t="shared" si="4"/>
        <v>0</v>
      </c>
      <c r="AS41" s="355"/>
      <c r="AT41" s="357"/>
      <c r="AU41" s="356"/>
      <c r="AV41" s="79"/>
      <c r="AW41" s="79"/>
      <c r="AX41" s="79"/>
      <c r="AY41" s="79"/>
      <c r="AZ41" s="119"/>
      <c r="BA41" s="174">
        <f>'[2]План 2023'!$Q36</f>
        <v>125</v>
      </c>
      <c r="BB41" s="120">
        <f>'[2]План 2023'!$R36</f>
        <v>231.46</v>
      </c>
      <c r="BC41" s="76">
        <f>'[3]СВОД по МО'!$GA43</f>
        <v>98</v>
      </c>
      <c r="BD41" s="76">
        <f>'[3]СВОД по МО'!$GD43</f>
        <v>192.88536999999999</v>
      </c>
      <c r="BE41" s="180">
        <f>'[1]План 2023'!$Q36</f>
        <v>125</v>
      </c>
      <c r="BF41" s="120">
        <f>'[1]План 2023'!$R36</f>
        <v>231.46</v>
      </c>
      <c r="BG41" s="14">
        <f t="shared" si="5"/>
        <v>0</v>
      </c>
      <c r="BH41" s="58">
        <f t="shared" si="6"/>
        <v>0</v>
      </c>
      <c r="BI41" s="5"/>
      <c r="BJ41" s="79"/>
      <c r="BK41" s="79"/>
      <c r="BL41" s="79"/>
      <c r="BM41" s="5"/>
      <c r="BN41" s="6"/>
      <c r="BO41" s="5"/>
      <c r="BP41" s="119"/>
      <c r="BQ41" s="174">
        <f>'[2]План 2023'!$S36</f>
        <v>8728</v>
      </c>
      <c r="BR41" s="120">
        <f>'[2]План 2023'!$T36+'[2]План 2023'!$X36</f>
        <v>212972.99999999997</v>
      </c>
      <c r="BS41" s="76">
        <f>'[3]СВОД по МО'!$GJ43</f>
        <v>4245</v>
      </c>
      <c r="BT41" s="76">
        <f>'[3]СВОД по МО'!$GM43</f>
        <v>175842.58484</v>
      </c>
      <c r="BU41" s="180">
        <f>'[1]План 2023'!$S36</f>
        <v>8728</v>
      </c>
      <c r="BV41" s="120">
        <f>'[1]План 2023'!$T36+'[1]План 2023'!$X36</f>
        <v>212972.99999999997</v>
      </c>
      <c r="BW41" s="14">
        <f t="shared" si="7"/>
        <v>0</v>
      </c>
      <c r="BX41" s="58">
        <f t="shared" si="8"/>
        <v>0</v>
      </c>
      <c r="BY41" s="5"/>
      <c r="BZ41" s="79"/>
      <c r="CA41" s="79"/>
      <c r="CB41" s="79"/>
      <c r="CC41" s="5"/>
      <c r="CD41" s="79"/>
      <c r="CE41" s="5"/>
      <c r="CF41" s="119"/>
      <c r="CG41" s="174">
        <f>'[2]План 2023'!$W36</f>
        <v>0</v>
      </c>
      <c r="CH41" s="120">
        <f>'[2]План 2023'!$X36</f>
        <v>0</v>
      </c>
      <c r="CI41" s="76">
        <f>'[3]СВОД по МО'!$GU43</f>
        <v>-271</v>
      </c>
      <c r="CJ41" s="76">
        <f>'[3]СВОД по МО'!$GX43</f>
        <v>-207.16333</v>
      </c>
      <c r="CK41" s="180">
        <f>'[1]План 2023'!$W36</f>
        <v>0</v>
      </c>
      <c r="CL41" s="120">
        <f>'[1]План 2023'!$X36</f>
        <v>0</v>
      </c>
      <c r="CM41" s="14">
        <f t="shared" si="9"/>
        <v>0</v>
      </c>
      <c r="CN41" s="58">
        <f t="shared" si="10"/>
        <v>0</v>
      </c>
      <c r="CO41" s="5"/>
      <c r="CP41" s="6"/>
      <c r="CQ41" s="5"/>
      <c r="CR41" s="6"/>
      <c r="CS41" s="5"/>
      <c r="CT41" s="164"/>
    </row>
    <row r="42" spans="1:98" x14ac:dyDescent="0.25">
      <c r="A42" s="178">
        <v>29</v>
      </c>
      <c r="B42" s="179" t="str">
        <f>'Скорая медицинская помощь'!B42</f>
        <v>410038</v>
      </c>
      <c r="C42" s="201" t="str">
        <f>'Скорая медицинская помощь'!C42</f>
        <v>ГБУЗ КК КРБ</v>
      </c>
      <c r="D42" s="174">
        <f>'[2]План 2023'!$F37</f>
        <v>1650</v>
      </c>
      <c r="E42" s="120">
        <f>'[2]План 2023'!$G37</f>
        <v>11624.240000000002</v>
      </c>
      <c r="F42" s="76">
        <f>'[3]СВОД по МО'!$EU44</f>
        <v>473</v>
      </c>
      <c r="G42" s="76">
        <f>'[3]СВОД по МО'!$EX44</f>
        <v>3471.1828800000003</v>
      </c>
      <c r="H42" s="180">
        <f>'[1]План 2023'!$F37</f>
        <v>1650</v>
      </c>
      <c r="I42" s="120">
        <f>'[1]План 2023'!$G37</f>
        <v>11624.240000000002</v>
      </c>
      <c r="J42" s="120">
        <f>'[1]План 2023'!$H37</f>
        <v>886</v>
      </c>
      <c r="K42" s="14">
        <f t="shared" si="0"/>
        <v>0</v>
      </c>
      <c r="L42" s="58">
        <f t="shared" si="1"/>
        <v>0</v>
      </c>
      <c r="M42" s="5"/>
      <c r="N42" s="79"/>
      <c r="O42" s="5"/>
      <c r="P42" s="79"/>
      <c r="Q42" s="79"/>
      <c r="R42" s="79"/>
      <c r="S42" s="5"/>
      <c r="T42" s="119"/>
      <c r="U42" s="174">
        <f>'[2]План 2023'!$K37</f>
        <v>3755</v>
      </c>
      <c r="V42" s="120">
        <f>'[2]План 2023'!$L37</f>
        <v>7792.28</v>
      </c>
      <c r="W42" s="76">
        <f>'[3]СВОД по МО'!$FI44</f>
        <v>3051</v>
      </c>
      <c r="X42" s="76">
        <f>'[3]СВОД по МО'!$FL44</f>
        <v>7449.7003899999991</v>
      </c>
      <c r="Y42" s="180">
        <f>'[1]План 2023'!$K37</f>
        <v>3755</v>
      </c>
      <c r="Z42" s="120">
        <f>'[1]План 2023'!$L37</f>
        <v>7659.1699999999983</v>
      </c>
      <c r="AA42" s="14">
        <f t="shared" si="2"/>
        <v>0</v>
      </c>
      <c r="AB42" s="58">
        <f t="shared" si="3"/>
        <v>-133.11000000000149</v>
      </c>
      <c r="AC42" s="5"/>
      <c r="AD42" s="79"/>
      <c r="AE42" s="5"/>
      <c r="AF42" s="79">
        <v>-133.11000000000149</v>
      </c>
      <c r="AG42" s="5"/>
      <c r="AH42" s="79"/>
      <c r="AI42" s="5"/>
      <c r="AJ42" s="119"/>
      <c r="AK42" s="191">
        <f>'[2]План 2023'!$O37</f>
        <v>4</v>
      </c>
      <c r="AL42" s="79">
        <f>'[2]План 2023'!$P37</f>
        <v>17.79</v>
      </c>
      <c r="AM42" s="76">
        <f>'[3]СВОД по МО'!$FU44</f>
        <v>10</v>
      </c>
      <c r="AN42" s="76">
        <f>'[3]СВОД по МО'!$FX44</f>
        <v>53.572049999999997</v>
      </c>
      <c r="AO42" s="79">
        <f>'[1]План 2023'!$O37</f>
        <v>34</v>
      </c>
      <c r="AP42" s="79">
        <f>'[1]План 2023'!$P37</f>
        <v>150.9</v>
      </c>
      <c r="AQ42" s="14">
        <f t="shared" si="4"/>
        <v>30</v>
      </c>
      <c r="AR42" s="359">
        <f t="shared" si="4"/>
        <v>133.11000000000001</v>
      </c>
      <c r="AS42" s="355">
        <v>30</v>
      </c>
      <c r="AT42" s="358">
        <v>133.11000000000001</v>
      </c>
      <c r="AU42" s="356"/>
      <c r="AV42" s="79"/>
      <c r="AW42" s="355"/>
      <c r="AX42" s="358"/>
      <c r="AY42" s="79"/>
      <c r="AZ42" s="119"/>
      <c r="BA42" s="174">
        <f>'[2]План 2023'!$Q37</f>
        <v>110</v>
      </c>
      <c r="BB42" s="120">
        <f>'[2]План 2023'!$R37</f>
        <v>344.13</v>
      </c>
      <c r="BC42" s="76">
        <f>'[3]СВОД по МО'!$GA44</f>
        <v>63</v>
      </c>
      <c r="BD42" s="76">
        <f>'[3]СВОД по МО'!$GD44</f>
        <v>286.77865999999995</v>
      </c>
      <c r="BE42" s="180">
        <f>'[1]План 2023'!$Q37</f>
        <v>110</v>
      </c>
      <c r="BF42" s="120">
        <f>'[1]План 2023'!$R37</f>
        <v>344.13</v>
      </c>
      <c r="BG42" s="14">
        <f t="shared" si="5"/>
        <v>0</v>
      </c>
      <c r="BH42" s="58">
        <f t="shared" si="6"/>
        <v>0</v>
      </c>
      <c r="BI42" s="5"/>
      <c r="BJ42" s="79"/>
      <c r="BK42" s="79"/>
      <c r="BL42" s="79"/>
      <c r="BM42" s="5"/>
      <c r="BN42" s="6"/>
      <c r="BO42" s="5"/>
      <c r="BP42" s="119"/>
      <c r="BQ42" s="174">
        <f>'[2]План 2023'!$S37</f>
        <v>2983</v>
      </c>
      <c r="BR42" s="120">
        <f>'[2]План 2023'!$T37+'[2]План 2023'!$X37</f>
        <v>95870.777219999989</v>
      </c>
      <c r="BS42" s="76">
        <f>'[3]СВОД по МО'!$GJ44</f>
        <v>1192</v>
      </c>
      <c r="BT42" s="76">
        <f>'[3]СВОД по МО'!$GM44</f>
        <v>77773.049480000001</v>
      </c>
      <c r="BU42" s="180">
        <f>'[1]План 2023'!$S37</f>
        <v>2983</v>
      </c>
      <c r="BV42" s="120">
        <f>'[1]План 2023'!$T37+'[1]План 2023'!$X37</f>
        <v>95870.777219999989</v>
      </c>
      <c r="BW42" s="14">
        <f t="shared" si="7"/>
        <v>0</v>
      </c>
      <c r="BX42" s="58">
        <f t="shared" si="8"/>
        <v>0</v>
      </c>
      <c r="BY42" s="5"/>
      <c r="BZ42" s="79"/>
      <c r="CA42" s="79"/>
      <c r="CB42" s="79"/>
      <c r="CC42" s="5"/>
      <c r="CD42" s="79"/>
      <c r="CE42" s="5"/>
      <c r="CF42" s="119"/>
      <c r="CG42" s="174">
        <f>'[2]План 2023'!$W37</f>
        <v>158</v>
      </c>
      <c r="CH42" s="120">
        <f>'[2]План 2023'!$X37</f>
        <v>412.15722000000005</v>
      </c>
      <c r="CI42" s="76">
        <f>'[3]СВОД по МО'!$GU44</f>
        <v>-12</v>
      </c>
      <c r="CJ42" s="76">
        <f>'[3]СВОД по МО'!$GX44</f>
        <v>-15.324090000000002</v>
      </c>
      <c r="CK42" s="180">
        <f>'[1]План 2023'!$W37</f>
        <v>158</v>
      </c>
      <c r="CL42" s="120">
        <f>'[1]План 2023'!$X37</f>
        <v>412.15722000000005</v>
      </c>
      <c r="CM42" s="14">
        <f t="shared" si="9"/>
        <v>0</v>
      </c>
      <c r="CN42" s="58">
        <f t="shared" si="10"/>
        <v>0</v>
      </c>
      <c r="CO42" s="5"/>
      <c r="CP42" s="6"/>
      <c r="CQ42" s="5"/>
      <c r="CR42" s="6"/>
      <c r="CS42" s="5"/>
      <c r="CT42" s="164"/>
    </row>
    <row r="43" spans="1:98" x14ac:dyDescent="0.25">
      <c r="A43" s="178">
        <v>30</v>
      </c>
      <c r="B43" s="179" t="str">
        <f>'Скорая медицинская помощь'!B43</f>
        <v>410039</v>
      </c>
      <c r="C43" s="201" t="str">
        <f>'Скорая медицинская помощь'!C43</f>
        <v>ГБУЗ КК "ОЛЮТОРСКАЯ РАЙОННАЯ БОЛЬНИЦА"</v>
      </c>
      <c r="D43" s="174">
        <f>'[2]План 2023'!$F38</f>
        <v>1749</v>
      </c>
      <c r="E43" s="120">
        <f>'[2]План 2023'!$G38</f>
        <v>12202.76</v>
      </c>
      <c r="F43" s="76">
        <f>'[3]СВОД по МО'!$EU45</f>
        <v>1022</v>
      </c>
      <c r="G43" s="76">
        <f>'[3]СВОД по МО'!$EX45</f>
        <v>6911.5941800000001</v>
      </c>
      <c r="H43" s="180">
        <f>'[1]План 2023'!$F38</f>
        <v>1749</v>
      </c>
      <c r="I43" s="120">
        <f>'[1]План 2023'!$G38</f>
        <v>12202.76</v>
      </c>
      <c r="J43" s="120">
        <f>'[1]План 2023'!$H38</f>
        <v>792</v>
      </c>
      <c r="K43" s="14">
        <f t="shared" si="0"/>
        <v>0</v>
      </c>
      <c r="L43" s="58">
        <f t="shared" si="1"/>
        <v>0</v>
      </c>
      <c r="M43" s="5"/>
      <c r="N43" s="79"/>
      <c r="O43" s="5"/>
      <c r="P43" s="79"/>
      <c r="Q43" s="79"/>
      <c r="R43" s="79"/>
      <c r="S43" s="5"/>
      <c r="T43" s="119"/>
      <c r="U43" s="174">
        <f>'[2]План 2023'!$K38</f>
        <v>3841</v>
      </c>
      <c r="V43" s="120">
        <f>'[2]План 2023'!$L38</f>
        <v>7186.7699999999995</v>
      </c>
      <c r="W43" s="76">
        <f>'[3]СВОД по МО'!$FI45</f>
        <v>2562</v>
      </c>
      <c r="X43" s="76">
        <f>'[3]СВОД по МО'!$FL45</f>
        <v>5219.1882800000003</v>
      </c>
      <c r="Y43" s="180">
        <f>'[1]План 2023'!$K38</f>
        <v>3841</v>
      </c>
      <c r="Z43" s="120">
        <f>'[1]План 2023'!$L38</f>
        <v>7186.7699999999995</v>
      </c>
      <c r="AA43" s="14">
        <f t="shared" si="2"/>
        <v>0</v>
      </c>
      <c r="AB43" s="58">
        <f t="shared" si="3"/>
        <v>0</v>
      </c>
      <c r="AC43" s="5"/>
      <c r="AD43" s="79"/>
      <c r="AE43" s="5"/>
      <c r="AF43" s="79"/>
      <c r="AG43" s="5"/>
      <c r="AH43" s="79"/>
      <c r="AI43" s="5"/>
      <c r="AJ43" s="119"/>
      <c r="AK43" s="191">
        <f>'[2]План 2023'!$O38</f>
        <v>181</v>
      </c>
      <c r="AL43" s="79">
        <f>'[2]План 2023'!$P38</f>
        <v>804.35</v>
      </c>
      <c r="AM43" s="76">
        <f>'[3]СВОД по МО'!$FU45</f>
        <v>119</v>
      </c>
      <c r="AN43" s="76">
        <f>'[3]СВОД по МО'!$FX45</f>
        <v>527.99705000000006</v>
      </c>
      <c r="AO43" s="79">
        <f>'[1]План 2023'!$O38</f>
        <v>181</v>
      </c>
      <c r="AP43" s="79">
        <f>'[1]План 2023'!$P38</f>
        <v>804.35</v>
      </c>
      <c r="AQ43" s="14">
        <f t="shared" si="4"/>
        <v>0</v>
      </c>
      <c r="AR43" s="359">
        <f t="shared" si="4"/>
        <v>0</v>
      </c>
      <c r="AS43" s="79"/>
      <c r="AT43" s="219"/>
      <c r="AU43" s="79"/>
      <c r="AV43" s="79"/>
      <c r="AW43" s="79"/>
      <c r="AX43" s="79"/>
      <c r="AY43" s="79"/>
      <c r="AZ43" s="119"/>
      <c r="BA43" s="174">
        <f>'[2]План 2023'!$Q38</f>
        <v>335</v>
      </c>
      <c r="BB43" s="120">
        <f>'[2]План 2023'!$R38</f>
        <v>1085.6500000000001</v>
      </c>
      <c r="BC43" s="76">
        <f>'[3]СВОД по МО'!$GA45</f>
        <v>169</v>
      </c>
      <c r="BD43" s="76">
        <f>'[3]СВОД по МО'!$GD45</f>
        <v>904.70171999999991</v>
      </c>
      <c r="BE43" s="180">
        <f>'[1]План 2023'!$Q38</f>
        <v>335</v>
      </c>
      <c r="BF43" s="120">
        <f>'[1]План 2023'!$R38</f>
        <v>1085.6500000000001</v>
      </c>
      <c r="BG43" s="14">
        <f t="shared" si="5"/>
        <v>0</v>
      </c>
      <c r="BH43" s="58">
        <f t="shared" si="6"/>
        <v>0</v>
      </c>
      <c r="BI43" s="5"/>
      <c r="BJ43" s="79"/>
      <c r="BK43" s="79"/>
      <c r="BL43" s="79"/>
      <c r="BM43" s="5"/>
      <c r="BN43" s="6"/>
      <c r="BO43" s="5"/>
      <c r="BP43" s="119"/>
      <c r="BQ43" s="174">
        <f>'[2]План 2023'!$S38</f>
        <v>4456</v>
      </c>
      <c r="BR43" s="120">
        <f>'[2]План 2023'!$T38+'[2]План 2023'!$X38</f>
        <v>116279.42001999999</v>
      </c>
      <c r="BS43" s="76">
        <f>'[3]СВОД по МО'!$GJ45</f>
        <v>2486</v>
      </c>
      <c r="BT43" s="76">
        <f>'[3]СВОД по МО'!$GM45</f>
        <v>95734.096179999993</v>
      </c>
      <c r="BU43" s="180">
        <f>'[1]План 2023'!$S38</f>
        <v>4456</v>
      </c>
      <c r="BV43" s="120">
        <f>'[1]План 2023'!$T38+'[1]План 2023'!$X38</f>
        <v>116279.42001999999</v>
      </c>
      <c r="BW43" s="14">
        <f t="shared" si="7"/>
        <v>0</v>
      </c>
      <c r="BX43" s="58">
        <f t="shared" si="8"/>
        <v>0</v>
      </c>
      <c r="BY43" s="5"/>
      <c r="BZ43" s="79"/>
      <c r="CA43" s="79"/>
      <c r="CB43" s="79"/>
      <c r="CC43" s="5"/>
      <c r="CD43" s="79"/>
      <c r="CE43" s="5"/>
      <c r="CF43" s="119"/>
      <c r="CG43" s="174">
        <f>'[2]План 2023'!$W38</f>
        <v>114</v>
      </c>
      <c r="CH43" s="120">
        <f>'[2]План 2023'!$X38</f>
        <v>279.05002000000002</v>
      </c>
      <c r="CI43" s="76">
        <f>'[3]СВОД по МО'!$GU45</f>
        <v>-27</v>
      </c>
      <c r="CJ43" s="76">
        <f>'[3]СВОД по МО'!$GX45</f>
        <v>204.26148999999998</v>
      </c>
      <c r="CK43" s="180">
        <f>'[1]План 2023'!$W38</f>
        <v>114</v>
      </c>
      <c r="CL43" s="120">
        <f>'[1]План 2023'!$X38</f>
        <v>279.05002000000002</v>
      </c>
      <c r="CM43" s="14">
        <f t="shared" si="9"/>
        <v>0</v>
      </c>
      <c r="CN43" s="58">
        <f t="shared" si="10"/>
        <v>0</v>
      </c>
      <c r="CO43" s="5"/>
      <c r="CP43" s="6"/>
      <c r="CQ43" s="5"/>
      <c r="CR43" s="6"/>
      <c r="CS43" s="5"/>
      <c r="CT43" s="164"/>
    </row>
    <row r="44" spans="1:98" x14ac:dyDescent="0.25">
      <c r="A44" s="178">
        <v>31</v>
      </c>
      <c r="B44" s="179" t="str">
        <f>'Скорая медицинская помощь'!B44</f>
        <v>410040</v>
      </c>
      <c r="C44" s="201" t="str">
        <f>'Скорая медицинская помощь'!C44</f>
        <v>ГБУЗ КК "ПЕНЖИНСКАЯ РБ"</v>
      </c>
      <c r="D44" s="174">
        <f>'[2]План 2023'!$F39</f>
        <v>553</v>
      </c>
      <c r="E44" s="120">
        <f>'[2]План 2023'!$G39</f>
        <v>4179.3100000000004</v>
      </c>
      <c r="F44" s="76">
        <f>'[3]СВОД по МО'!$EU46</f>
        <v>145</v>
      </c>
      <c r="G44" s="76">
        <f>'[3]СВОД по МО'!$EX46</f>
        <v>1121.84825</v>
      </c>
      <c r="H44" s="180">
        <f>'[1]План 2023'!$F39</f>
        <v>553</v>
      </c>
      <c r="I44" s="120">
        <f>'[1]План 2023'!$G39</f>
        <v>4179.3100000000004</v>
      </c>
      <c r="J44" s="120">
        <f>'[1]План 2023'!$H39</f>
        <v>0</v>
      </c>
      <c r="K44" s="14">
        <f t="shared" si="0"/>
        <v>0</v>
      </c>
      <c r="L44" s="58">
        <f t="shared" si="1"/>
        <v>0</v>
      </c>
      <c r="M44" s="5"/>
      <c r="N44" s="79"/>
      <c r="O44" s="5"/>
      <c r="P44" s="79"/>
      <c r="Q44" s="79"/>
      <c r="R44" s="79"/>
      <c r="S44" s="5"/>
      <c r="T44" s="119"/>
      <c r="U44" s="174">
        <f>'[2]План 2023'!$K39</f>
        <v>1014</v>
      </c>
      <c r="V44" s="120">
        <f>'[2]План 2023'!$L39</f>
        <v>1863.09</v>
      </c>
      <c r="W44" s="76">
        <f>'[3]СВОД по МО'!$FI46</f>
        <v>886</v>
      </c>
      <c r="X44" s="76">
        <f>'[3]СВОД по МО'!$FL46</f>
        <v>1082.7891299999999</v>
      </c>
      <c r="Y44" s="180">
        <f>'[1]План 2023'!$K39</f>
        <v>1014</v>
      </c>
      <c r="Z44" s="120">
        <f>'[1]План 2023'!$L39</f>
        <v>1792.5400000000002</v>
      </c>
      <c r="AA44" s="14">
        <f t="shared" si="2"/>
        <v>0</v>
      </c>
      <c r="AB44" s="58">
        <f>Z44-V44</f>
        <v>-70.549999999999727</v>
      </c>
      <c r="AC44" s="5"/>
      <c r="AD44" s="79"/>
      <c r="AE44" s="5"/>
      <c r="AF44" s="79">
        <v>-70.549999999999727</v>
      </c>
      <c r="AG44" s="5"/>
      <c r="AH44" s="79"/>
      <c r="AI44" s="5"/>
      <c r="AJ44" s="119"/>
      <c r="AK44" s="191">
        <f>'[2]План 2023'!$O39</f>
        <v>419</v>
      </c>
      <c r="AL44" s="79">
        <f>'[2]План 2023'!$P39</f>
        <v>1859.13</v>
      </c>
      <c r="AM44" s="76">
        <f>'[3]СВОД по МО'!$FU46</f>
        <v>408</v>
      </c>
      <c r="AN44" s="76">
        <f>'[3]СВОД по МО'!$FX46</f>
        <v>1767.2720399999998</v>
      </c>
      <c r="AO44" s="79">
        <f>'[1]План 2023'!$O39</f>
        <v>435</v>
      </c>
      <c r="AP44" s="79">
        <f>'[1]План 2023'!$P39</f>
        <v>1929.68</v>
      </c>
      <c r="AQ44" s="14">
        <f t="shared" si="4"/>
        <v>16</v>
      </c>
      <c r="AR44" s="359">
        <f t="shared" si="4"/>
        <v>70.549999999999955</v>
      </c>
      <c r="AS44" s="79"/>
      <c r="AT44" s="79"/>
      <c r="AU44" s="79"/>
      <c r="AV44" s="79"/>
      <c r="AW44" s="79">
        <v>16</v>
      </c>
      <c r="AX44" s="79">
        <v>70.549999999999955</v>
      </c>
      <c r="AY44" s="79"/>
      <c r="AZ44" s="119"/>
      <c r="BA44" s="174">
        <f>'[2]План 2023'!$Q39</f>
        <v>2348</v>
      </c>
      <c r="BB44" s="120">
        <f>'[2]План 2023'!$R39</f>
        <v>7600.7199999999993</v>
      </c>
      <c r="BC44" s="76">
        <f>'[3]СВОД по МО'!$GA46</f>
        <v>1383</v>
      </c>
      <c r="BD44" s="76">
        <f>'[3]СВОД по МО'!$GD46</f>
        <v>6423.4736700000003</v>
      </c>
      <c r="BE44" s="180">
        <f>'[1]План 2023'!$Q39</f>
        <v>2348</v>
      </c>
      <c r="BF44" s="120">
        <f>'[1]План 2023'!$R39</f>
        <v>7600.7199999999993</v>
      </c>
      <c r="BG44" s="14">
        <f t="shared" si="5"/>
        <v>0</v>
      </c>
      <c r="BH44" s="58">
        <f t="shared" si="6"/>
        <v>0</v>
      </c>
      <c r="BI44" s="5"/>
      <c r="BJ44" s="79"/>
      <c r="BK44" s="79"/>
      <c r="BL44" s="79"/>
      <c r="BM44" s="5"/>
      <c r="BN44" s="6"/>
      <c r="BO44" s="5"/>
      <c r="BP44" s="119"/>
      <c r="BQ44" s="174">
        <f>'[2]План 2023'!$S39</f>
        <v>2525</v>
      </c>
      <c r="BR44" s="120">
        <f>'[2]План 2023'!$T39+'[2]План 2023'!$X39</f>
        <v>62822.73</v>
      </c>
      <c r="BS44" s="76">
        <f>'[3]СВОД по МО'!$GJ46</f>
        <v>2013</v>
      </c>
      <c r="BT44" s="76">
        <f>'[3]СВОД по МО'!$GM46</f>
        <v>52494.680830000005</v>
      </c>
      <c r="BU44" s="180">
        <f>'[1]План 2023'!$S39</f>
        <v>2525</v>
      </c>
      <c r="BV44" s="120">
        <f>'[1]План 2023'!$T39+'[1]План 2023'!$X39</f>
        <v>62822.73</v>
      </c>
      <c r="BW44" s="14">
        <f t="shared" si="7"/>
        <v>0</v>
      </c>
      <c r="BX44" s="58">
        <f t="shared" si="8"/>
        <v>0</v>
      </c>
      <c r="BY44" s="5"/>
      <c r="BZ44" s="79"/>
      <c r="CA44" s="79"/>
      <c r="CB44" s="79"/>
      <c r="CC44" s="5"/>
      <c r="CD44" s="79"/>
      <c r="CE44" s="5"/>
      <c r="CF44" s="119"/>
      <c r="CG44" s="174">
        <f>'[2]План 2023'!$W39</f>
        <v>0</v>
      </c>
      <c r="CH44" s="120">
        <f>'[2]План 2023'!$X39</f>
        <v>0</v>
      </c>
      <c r="CI44" s="76">
        <f>'[3]СВОД по МО'!$GU46</f>
        <v>0</v>
      </c>
      <c r="CJ44" s="76">
        <f>'[3]СВОД по МО'!$GX46</f>
        <v>0</v>
      </c>
      <c r="CK44" s="180">
        <f>'[1]План 2023'!$W39</f>
        <v>0</v>
      </c>
      <c r="CL44" s="120">
        <f>'[1]План 2023'!$X39</f>
        <v>0</v>
      </c>
      <c r="CM44" s="14">
        <f t="shared" si="9"/>
        <v>0</v>
      </c>
      <c r="CN44" s="58">
        <f t="shared" si="10"/>
        <v>0</v>
      </c>
      <c r="CO44" s="5"/>
      <c r="CP44" s="6"/>
      <c r="CQ44" s="5"/>
      <c r="CR44" s="6"/>
      <c r="CS44" s="5"/>
      <c r="CT44" s="164"/>
    </row>
    <row r="45" spans="1:98" x14ac:dyDescent="0.25">
      <c r="A45" s="178">
        <v>32</v>
      </c>
      <c r="B45" s="179" t="str">
        <f>'Скорая медицинская помощь'!B45</f>
        <v>410041</v>
      </c>
      <c r="C45" s="201" t="str">
        <f>'Скорая медицинская помощь'!C45</f>
        <v>ФИЛИАЛ №2 ФГКУ "1477 ВМКГ" МИНОБОРОНЫ РОССИИ</v>
      </c>
      <c r="D45" s="174">
        <f>'[2]План 2023'!$F40</f>
        <v>0</v>
      </c>
      <c r="E45" s="120">
        <f>'[2]План 2023'!$G40</f>
        <v>0</v>
      </c>
      <c r="F45" s="76">
        <f>'[3]СВОД по МО'!$EU47</f>
        <v>0</v>
      </c>
      <c r="G45" s="76">
        <f>'[3]СВОД по МО'!$EX47</f>
        <v>0</v>
      </c>
      <c r="H45" s="180">
        <f>'[1]План 2023'!$F40</f>
        <v>0</v>
      </c>
      <c r="I45" s="120">
        <f>'[1]План 2023'!$G40</f>
        <v>0</v>
      </c>
      <c r="J45" s="120">
        <f>'[1]План 2023'!$H40</f>
        <v>0</v>
      </c>
      <c r="K45" s="14">
        <f t="shared" si="0"/>
        <v>0</v>
      </c>
      <c r="L45" s="58">
        <f t="shared" si="1"/>
        <v>0</v>
      </c>
      <c r="M45" s="5"/>
      <c r="N45" s="79"/>
      <c r="O45" s="5"/>
      <c r="P45" s="79"/>
      <c r="Q45" s="79"/>
      <c r="R45" s="79"/>
      <c r="S45" s="5"/>
      <c r="T45" s="119"/>
      <c r="U45" s="174">
        <f>'[2]План 2023'!$K40</f>
        <v>0</v>
      </c>
      <c r="V45" s="120">
        <f>'[2]План 2023'!$L40</f>
        <v>0</v>
      </c>
      <c r="W45" s="76">
        <f>'[3]СВОД по МО'!$FI47</f>
        <v>0</v>
      </c>
      <c r="X45" s="76">
        <f>'[3]СВОД по МО'!$FL47</f>
        <v>0</v>
      </c>
      <c r="Y45" s="180">
        <f>'[1]План 2023'!$K40</f>
        <v>0</v>
      </c>
      <c r="Z45" s="120">
        <f>'[1]План 2023'!$L40</f>
        <v>0</v>
      </c>
      <c r="AA45" s="14">
        <f t="shared" si="2"/>
        <v>0</v>
      </c>
      <c r="AB45" s="58">
        <f t="shared" si="3"/>
        <v>0</v>
      </c>
      <c r="AC45" s="5"/>
      <c r="AD45" s="79"/>
      <c r="AE45" s="5"/>
      <c r="AF45" s="79"/>
      <c r="AG45" s="5"/>
      <c r="AH45" s="79"/>
      <c r="AI45" s="5"/>
      <c r="AJ45" s="119"/>
      <c r="AK45" s="191">
        <f>'[2]План 2023'!$O40</f>
        <v>0</v>
      </c>
      <c r="AL45" s="79">
        <f>'[2]План 2023'!$P40</f>
        <v>0</v>
      </c>
      <c r="AM45" s="76">
        <f>'[3]СВОД по МО'!$FU47</f>
        <v>0</v>
      </c>
      <c r="AN45" s="76">
        <f>'[3]СВОД по МО'!$FX47</f>
        <v>0</v>
      </c>
      <c r="AO45" s="79">
        <f>'[1]План 2023'!$O40</f>
        <v>0</v>
      </c>
      <c r="AP45" s="79">
        <f>'[1]План 2023'!$P40</f>
        <v>0</v>
      </c>
      <c r="AQ45" s="14">
        <f t="shared" si="4"/>
        <v>0</v>
      </c>
      <c r="AR45" s="359">
        <f t="shared" si="4"/>
        <v>0</v>
      </c>
      <c r="AS45" s="79"/>
      <c r="AT45" s="79"/>
      <c r="AU45" s="79"/>
      <c r="AV45" s="79"/>
      <c r="AW45" s="79"/>
      <c r="AX45" s="79"/>
      <c r="AY45" s="79"/>
      <c r="AZ45" s="119"/>
      <c r="BA45" s="174">
        <f>'[2]План 2023'!$Q40</f>
        <v>0</v>
      </c>
      <c r="BB45" s="120">
        <f>'[2]План 2023'!$R40</f>
        <v>0</v>
      </c>
      <c r="BC45" s="76">
        <f>'[3]СВОД по МО'!$GA47</f>
        <v>0</v>
      </c>
      <c r="BD45" s="76">
        <f>'[3]СВОД по МО'!$GD47</f>
        <v>0</v>
      </c>
      <c r="BE45" s="180">
        <f>'[1]План 2023'!$Q40</f>
        <v>0</v>
      </c>
      <c r="BF45" s="120">
        <f>'[1]План 2023'!$R40</f>
        <v>0</v>
      </c>
      <c r="BG45" s="14">
        <f t="shared" si="5"/>
        <v>0</v>
      </c>
      <c r="BH45" s="58">
        <f t="shared" si="6"/>
        <v>0</v>
      </c>
      <c r="BI45" s="5"/>
      <c r="BJ45" s="79"/>
      <c r="BK45" s="79"/>
      <c r="BL45" s="79"/>
      <c r="BM45" s="5"/>
      <c r="BN45" s="6"/>
      <c r="BO45" s="5"/>
      <c r="BP45" s="119"/>
      <c r="BQ45" s="174">
        <f>'[2]План 2023'!$S40</f>
        <v>0</v>
      </c>
      <c r="BR45" s="120">
        <f>'[2]План 2023'!$T40+'[2]План 2023'!$X40</f>
        <v>0</v>
      </c>
      <c r="BS45" s="76">
        <f>'[3]СВОД по МО'!$GJ47</f>
        <v>0</v>
      </c>
      <c r="BT45" s="76">
        <f>'[3]СВОД по МО'!$GM47</f>
        <v>0</v>
      </c>
      <c r="BU45" s="180">
        <f>'[1]План 2023'!$S40</f>
        <v>0</v>
      </c>
      <c r="BV45" s="120">
        <f>'[1]План 2023'!$T40+'[1]План 2023'!$X40</f>
        <v>0</v>
      </c>
      <c r="BW45" s="14">
        <f t="shared" si="7"/>
        <v>0</v>
      </c>
      <c r="BX45" s="58">
        <f t="shared" si="8"/>
        <v>0</v>
      </c>
      <c r="BY45" s="5"/>
      <c r="BZ45" s="79"/>
      <c r="CA45" s="79"/>
      <c r="CB45" s="79"/>
      <c r="CC45" s="5"/>
      <c r="CD45" s="79"/>
      <c r="CE45" s="5"/>
      <c r="CF45" s="119"/>
      <c r="CG45" s="174">
        <f>'[2]План 2023'!$W40</f>
        <v>0</v>
      </c>
      <c r="CH45" s="120">
        <f>'[2]План 2023'!$X40</f>
        <v>0</v>
      </c>
      <c r="CI45" s="76">
        <f>'[3]СВОД по МО'!$GU47</f>
        <v>0</v>
      </c>
      <c r="CJ45" s="76">
        <f>'[3]СВОД по МО'!$GX47</f>
        <v>0</v>
      </c>
      <c r="CK45" s="180">
        <f>'[1]План 2023'!$W40</f>
        <v>0</v>
      </c>
      <c r="CL45" s="120">
        <f>'[1]План 2023'!$X40</f>
        <v>0</v>
      </c>
      <c r="CM45" s="14">
        <f t="shared" si="9"/>
        <v>0</v>
      </c>
      <c r="CN45" s="58">
        <f t="shared" si="10"/>
        <v>0</v>
      </c>
      <c r="CO45" s="5"/>
      <c r="CP45" s="6"/>
      <c r="CQ45" s="5"/>
      <c r="CR45" s="6"/>
      <c r="CS45" s="5"/>
      <c r="CT45" s="164"/>
    </row>
    <row r="46" spans="1:98" x14ac:dyDescent="0.25">
      <c r="A46" s="178">
        <v>33</v>
      </c>
      <c r="B46" s="179" t="str">
        <f>'Скорая медицинская помощь'!B46</f>
        <v>410042</v>
      </c>
      <c r="C46" s="201" t="str">
        <f>'Скорая медицинская помощь'!C46</f>
        <v>Камчатская больница ФГБУЗ ДВОМЦ ФМБА России</v>
      </c>
      <c r="D46" s="174">
        <f>'[2]План 2023'!$F41</f>
        <v>2107</v>
      </c>
      <c r="E46" s="120">
        <f>'[2]План 2023'!$G41</f>
        <v>14585.21</v>
      </c>
      <c r="F46" s="76">
        <f>'[3]СВОД по МО'!$EU48</f>
        <v>1317</v>
      </c>
      <c r="G46" s="76">
        <f>'[3]СВОД по МО'!$EX48</f>
        <v>7935.3162200000015</v>
      </c>
      <c r="H46" s="180">
        <f>'[1]План 2023'!$F41</f>
        <v>2107</v>
      </c>
      <c r="I46" s="120">
        <f>'[1]План 2023'!$G41</f>
        <v>14585.21</v>
      </c>
      <c r="J46" s="120">
        <f>'[1]План 2023'!$H41</f>
        <v>3021</v>
      </c>
      <c r="K46" s="14">
        <f t="shared" ref="K46:K63" si="21">H46-D46</f>
        <v>0</v>
      </c>
      <c r="L46" s="58">
        <f t="shared" ref="L46:L63" si="22">I46-E46</f>
        <v>0</v>
      </c>
      <c r="M46" s="5"/>
      <c r="N46" s="79"/>
      <c r="O46" s="5"/>
      <c r="P46" s="79"/>
      <c r="Q46" s="79"/>
      <c r="R46" s="79"/>
      <c r="S46" s="5"/>
      <c r="T46" s="119"/>
      <c r="U46" s="174">
        <f>'[2]План 2023'!$K41</f>
        <v>7500</v>
      </c>
      <c r="V46" s="120">
        <f>'[2]План 2023'!$L41</f>
        <v>14812.499999999996</v>
      </c>
      <c r="W46" s="76">
        <f>'[3]СВОД по МО'!$FI48</f>
        <v>6514</v>
      </c>
      <c r="X46" s="76">
        <f>'[3]СВОД по МО'!$FL48</f>
        <v>9532.3702799999992</v>
      </c>
      <c r="Y46" s="180">
        <f>'[1]План 2023'!$K41</f>
        <v>7500</v>
      </c>
      <c r="Z46" s="120">
        <f>'[1]План 2023'!$L41</f>
        <v>14788.059999999996</v>
      </c>
      <c r="AA46" s="14">
        <f t="shared" si="2"/>
        <v>0</v>
      </c>
      <c r="AB46" s="58">
        <f t="shared" si="3"/>
        <v>-24.440000000000509</v>
      </c>
      <c r="AC46" s="5"/>
      <c r="AD46" s="79"/>
      <c r="AE46" s="5"/>
      <c r="AF46" s="79">
        <v>-24.440000000000509</v>
      </c>
      <c r="AG46" s="5"/>
      <c r="AH46" s="79"/>
      <c r="AI46" s="5"/>
      <c r="AJ46" s="119"/>
      <c r="AK46" s="191">
        <f>'[2]План 2023'!$O41</f>
        <v>60</v>
      </c>
      <c r="AL46" s="79">
        <f>'[2]План 2023'!$P41</f>
        <v>257.41999999999996</v>
      </c>
      <c r="AM46" s="76">
        <f>'[3]СВОД по МО'!$FU48</f>
        <v>60</v>
      </c>
      <c r="AN46" s="76">
        <f>'[3]СВОД по МО'!$FX48</f>
        <v>281.86014</v>
      </c>
      <c r="AO46" s="79">
        <f>'[1]План 2023'!$O41</f>
        <v>60</v>
      </c>
      <c r="AP46" s="79">
        <f>'[1]План 2023'!$P41</f>
        <v>281.86</v>
      </c>
      <c r="AQ46" s="14">
        <f t="shared" ref="AQ46:AR73" si="23">AO46-AK46</f>
        <v>0</v>
      </c>
      <c r="AR46" s="359">
        <f t="shared" si="23"/>
        <v>24.440000000000055</v>
      </c>
      <c r="AS46" s="79"/>
      <c r="AT46" s="79">
        <v>24.44</v>
      </c>
      <c r="AU46" s="79"/>
      <c r="AV46" s="79"/>
      <c r="AW46" s="79"/>
      <c r="AX46" s="79"/>
      <c r="AY46" s="79"/>
      <c r="AZ46" s="119"/>
      <c r="BA46" s="174">
        <f>'[2]План 2023'!$Q41</f>
        <v>305</v>
      </c>
      <c r="BB46" s="120">
        <f>'[2]План 2023'!$R41</f>
        <v>1000.9200000000001</v>
      </c>
      <c r="BC46" s="76">
        <f>'[3]СВОД по МО'!$GA48</f>
        <v>283</v>
      </c>
      <c r="BD46" s="76">
        <f>'[3]СВОД по МО'!$GD48</f>
        <v>1047.9242800000002</v>
      </c>
      <c r="BE46" s="180">
        <f>'[1]План 2023'!$Q41</f>
        <v>305</v>
      </c>
      <c r="BF46" s="120">
        <f>'[1]План 2023'!$R41</f>
        <v>1000.9200000000001</v>
      </c>
      <c r="BG46" s="14">
        <f t="shared" ref="BG46:BG63" si="24">BE46-BA46</f>
        <v>0</v>
      </c>
      <c r="BH46" s="58">
        <f t="shared" ref="BH46:BH63" si="25">BF46-BB46</f>
        <v>0</v>
      </c>
      <c r="BI46" s="5"/>
      <c r="BJ46" s="79"/>
      <c r="BK46" s="79"/>
      <c r="BL46" s="79"/>
      <c r="BM46" s="5"/>
      <c r="BN46" s="6"/>
      <c r="BO46" s="5"/>
      <c r="BP46" s="119"/>
      <c r="BQ46" s="174">
        <f>'[2]План 2023'!$S41</f>
        <v>5260</v>
      </c>
      <c r="BR46" s="120">
        <f>'[2]План 2023'!$T41+'[2]План 2023'!$X41</f>
        <v>9323.5711300000003</v>
      </c>
      <c r="BS46" s="76">
        <f>'[3]СВОД по МО'!$GJ48</f>
        <v>3107</v>
      </c>
      <c r="BT46" s="76">
        <f>'[3]СВОД по МО'!$GM48</f>
        <v>6409.8794599999992</v>
      </c>
      <c r="BU46" s="180">
        <f>'[1]План 2023'!$S41</f>
        <v>5260</v>
      </c>
      <c r="BV46" s="120">
        <f>'[1]План 2023'!$T41+'[1]План 2023'!$X41</f>
        <v>9323.5711300000003</v>
      </c>
      <c r="BW46" s="14">
        <f t="shared" ref="BW46:BW63" si="26">BU46-BQ46</f>
        <v>0</v>
      </c>
      <c r="BX46" s="58">
        <f t="shared" ref="BX46:BX63" si="27">BV46-BR46</f>
        <v>0</v>
      </c>
      <c r="BY46" s="5"/>
      <c r="BZ46" s="79"/>
      <c r="CA46" s="79"/>
      <c r="CB46" s="79"/>
      <c r="CC46" s="5"/>
      <c r="CD46" s="79"/>
      <c r="CE46" s="5"/>
      <c r="CF46" s="119"/>
      <c r="CG46" s="174">
        <f>'[2]План 2023'!$W41</f>
        <v>458</v>
      </c>
      <c r="CH46" s="120">
        <f>'[2]План 2023'!$X41</f>
        <v>1420.7811300000001</v>
      </c>
      <c r="CI46" s="76">
        <f>'[3]СВОД по МО'!$GU48</f>
        <v>3</v>
      </c>
      <c r="CJ46" s="76">
        <f>'[3]СВОД по МО'!$GX48</f>
        <v>769.87651999999991</v>
      </c>
      <c r="CK46" s="180">
        <f>'[1]План 2023'!$W41</f>
        <v>458</v>
      </c>
      <c r="CL46" s="120">
        <f>'[1]План 2023'!$X41</f>
        <v>1420.7811300000001</v>
      </c>
      <c r="CM46" s="14">
        <f t="shared" ref="CM46:CM63" si="28">CK46-CG46</f>
        <v>0</v>
      </c>
      <c r="CN46" s="58">
        <f t="shared" ref="CN46:CN63" si="29">CL46-CH46</f>
        <v>0</v>
      </c>
      <c r="CO46" s="5"/>
      <c r="CP46" s="6"/>
      <c r="CQ46" s="5"/>
      <c r="CR46" s="6"/>
      <c r="CS46" s="5"/>
      <c r="CT46" s="164"/>
    </row>
    <row r="47" spans="1:98" x14ac:dyDescent="0.25">
      <c r="A47" s="178">
        <v>34</v>
      </c>
      <c r="B47" s="179" t="str">
        <f>'Скорая медицинская помощь'!B47</f>
        <v>410043</v>
      </c>
      <c r="C47" s="201" t="str">
        <f>'Скорая медицинская помощь'!C47</f>
        <v>ФКУЗ "МСЧ МВД РОССИИ ПО КАМЧАТСКОМУ КРАЮ"</v>
      </c>
      <c r="D47" s="174">
        <f>'[2]План 2023'!$F42</f>
        <v>1026</v>
      </c>
      <c r="E47" s="120">
        <f>'[2]План 2023'!$G42</f>
        <v>6618</v>
      </c>
      <c r="F47" s="76">
        <f>'[3]СВОД по МО'!$EU49</f>
        <v>150</v>
      </c>
      <c r="G47" s="76">
        <f>'[3]СВОД по МО'!$EX49</f>
        <v>1056.5112100000001</v>
      </c>
      <c r="H47" s="180">
        <f>'[1]План 2023'!$F42</f>
        <v>1026</v>
      </c>
      <c r="I47" s="120">
        <f>'[1]План 2023'!$G42</f>
        <v>6618</v>
      </c>
      <c r="J47" s="120">
        <f>'[1]План 2023'!$H42</f>
        <v>1272</v>
      </c>
      <c r="K47" s="14">
        <f t="shared" si="21"/>
        <v>0</v>
      </c>
      <c r="L47" s="58">
        <f t="shared" si="22"/>
        <v>0</v>
      </c>
      <c r="M47" s="5"/>
      <c r="N47" s="79"/>
      <c r="O47" s="5"/>
      <c r="P47" s="79"/>
      <c r="Q47" s="79"/>
      <c r="R47" s="79"/>
      <c r="S47" s="5"/>
      <c r="T47" s="119"/>
      <c r="U47" s="174">
        <f>'[2]План 2023'!$K42</f>
        <v>1837</v>
      </c>
      <c r="V47" s="120">
        <f>'[2]План 2023'!$L42</f>
        <v>3052.2800000000007</v>
      </c>
      <c r="W47" s="76">
        <f>'[3]СВОД по МО'!$FI49</f>
        <v>1450</v>
      </c>
      <c r="X47" s="76">
        <f>'[3]СВОД по МО'!$FL49</f>
        <v>1606.09133</v>
      </c>
      <c r="Y47" s="180">
        <f>'[1]План 2023'!$K42</f>
        <v>1837</v>
      </c>
      <c r="Z47" s="120">
        <f>'[1]План 2023'!$L42</f>
        <v>3052.2800000000007</v>
      </c>
      <c r="AA47" s="14">
        <f t="shared" si="2"/>
        <v>0</v>
      </c>
      <c r="AB47" s="58">
        <f t="shared" si="3"/>
        <v>0</v>
      </c>
      <c r="AC47" s="5"/>
      <c r="AD47" s="79"/>
      <c r="AE47" s="5"/>
      <c r="AF47" s="79"/>
      <c r="AG47" s="5"/>
      <c r="AH47" s="79"/>
      <c r="AI47" s="5"/>
      <c r="AJ47" s="119"/>
      <c r="AK47" s="191">
        <f>'[2]План 2023'!$O42</f>
        <v>0</v>
      </c>
      <c r="AL47" s="79">
        <f>'[2]План 2023'!$P42</f>
        <v>0</v>
      </c>
      <c r="AM47" s="76">
        <f>'[3]СВОД по МО'!$FU49</f>
        <v>0</v>
      </c>
      <c r="AN47" s="76">
        <f>'[3]СВОД по МО'!$FX49</f>
        <v>0</v>
      </c>
      <c r="AO47" s="79">
        <f>'[1]План 2023'!$O42</f>
        <v>0</v>
      </c>
      <c r="AP47" s="79">
        <f>'[1]План 2023'!$P42</f>
        <v>0</v>
      </c>
      <c r="AQ47" s="14">
        <f t="shared" si="23"/>
        <v>0</v>
      </c>
      <c r="AR47" s="359">
        <f t="shared" si="23"/>
        <v>0</v>
      </c>
      <c r="AS47" s="79"/>
      <c r="AT47" s="79"/>
      <c r="AU47" s="79"/>
      <c r="AV47" s="79"/>
      <c r="AW47" s="79"/>
      <c r="AX47" s="79"/>
      <c r="AY47" s="79"/>
      <c r="AZ47" s="119"/>
      <c r="BA47" s="174">
        <f>'[2]План 2023'!$Q42</f>
        <v>0</v>
      </c>
      <c r="BB47" s="120">
        <f>'[2]План 2023'!$R42</f>
        <v>0</v>
      </c>
      <c r="BC47" s="76">
        <f>'[3]СВОД по МО'!$GA49</f>
        <v>0</v>
      </c>
      <c r="BD47" s="76">
        <f>'[3]СВОД по МО'!$GD49</f>
        <v>0</v>
      </c>
      <c r="BE47" s="180">
        <f>'[1]План 2023'!$Q42</f>
        <v>0</v>
      </c>
      <c r="BF47" s="120">
        <f>'[1]План 2023'!$R42</f>
        <v>0</v>
      </c>
      <c r="BG47" s="14">
        <f t="shared" si="24"/>
        <v>0</v>
      </c>
      <c r="BH47" s="58">
        <f t="shared" si="25"/>
        <v>0</v>
      </c>
      <c r="BI47" s="5"/>
      <c r="BJ47" s="79"/>
      <c r="BK47" s="79"/>
      <c r="BL47" s="79"/>
      <c r="BM47" s="5"/>
      <c r="BN47" s="6"/>
      <c r="BO47" s="5"/>
      <c r="BP47" s="119"/>
      <c r="BQ47" s="174">
        <f>'[2]План 2023'!$S42</f>
        <v>1411</v>
      </c>
      <c r="BR47" s="120">
        <f>'[2]План 2023'!$T42+'[2]План 2023'!$X42</f>
        <v>3704.1890100000001</v>
      </c>
      <c r="BS47" s="76">
        <f>'[3]СВОД по МО'!$GJ49</f>
        <v>1011</v>
      </c>
      <c r="BT47" s="76">
        <f>'[3]СВОД по МО'!$GM49</f>
        <v>1846.77748</v>
      </c>
      <c r="BU47" s="180">
        <f>'[1]План 2023'!$S42</f>
        <v>1411</v>
      </c>
      <c r="BV47" s="120">
        <f>'[1]План 2023'!$T42+'[1]План 2023'!$X42</f>
        <v>3704.1890100000001</v>
      </c>
      <c r="BW47" s="14">
        <f t="shared" si="26"/>
        <v>0</v>
      </c>
      <c r="BX47" s="58">
        <f t="shared" si="27"/>
        <v>0</v>
      </c>
      <c r="BY47" s="5"/>
      <c r="BZ47" s="79"/>
      <c r="CA47" s="79"/>
      <c r="CB47" s="79"/>
      <c r="CC47" s="5"/>
      <c r="CD47" s="79"/>
      <c r="CE47" s="5"/>
      <c r="CF47" s="119"/>
      <c r="CG47" s="174">
        <f>'[2]План 2023'!$W42</f>
        <v>333</v>
      </c>
      <c r="CH47" s="120">
        <f>'[2]План 2023'!$X42</f>
        <v>927.2290099999999</v>
      </c>
      <c r="CI47" s="76">
        <f>'[3]СВОД по МО'!$GU49</f>
        <v>-160</v>
      </c>
      <c r="CJ47" s="76">
        <f>'[3]СВОД по МО'!$GX49</f>
        <v>436.78613999999999</v>
      </c>
      <c r="CK47" s="180">
        <f>'[1]План 2023'!$W42</f>
        <v>333</v>
      </c>
      <c r="CL47" s="120">
        <f>'[1]План 2023'!$X42</f>
        <v>927.2290099999999</v>
      </c>
      <c r="CM47" s="14">
        <f t="shared" si="28"/>
        <v>0</v>
      </c>
      <c r="CN47" s="58">
        <f t="shared" si="29"/>
        <v>0</v>
      </c>
      <c r="CO47" s="5"/>
      <c r="CP47" s="6"/>
      <c r="CQ47" s="5"/>
      <c r="CR47" s="6"/>
      <c r="CS47" s="5"/>
      <c r="CT47" s="164"/>
    </row>
    <row r="48" spans="1:98" x14ac:dyDescent="0.25">
      <c r="A48" s="178">
        <v>35</v>
      </c>
      <c r="B48" s="179" t="str">
        <f>'Скорая медицинская помощь'!B48</f>
        <v>410046</v>
      </c>
      <c r="C48" s="201" t="str">
        <f>'Скорая медицинская помощь'!C48</f>
        <v>ГБУЗ ККДИБ</v>
      </c>
      <c r="D48" s="174">
        <f>'[2]План 2023'!$F43</f>
        <v>0</v>
      </c>
      <c r="E48" s="120">
        <f>'[2]План 2023'!$G43</f>
        <v>0</v>
      </c>
      <c r="F48" s="76">
        <f>'[3]СВОД по МО'!$EU50</f>
        <v>0</v>
      </c>
      <c r="G48" s="76">
        <f>'[3]СВОД по МО'!$EX50</f>
        <v>0</v>
      </c>
      <c r="H48" s="180">
        <f>'[1]План 2023'!$F43</f>
        <v>0</v>
      </c>
      <c r="I48" s="120">
        <f>'[1]План 2023'!$G43</f>
        <v>0</v>
      </c>
      <c r="J48" s="120">
        <f>'[1]План 2023'!$H43</f>
        <v>0</v>
      </c>
      <c r="K48" s="14">
        <f t="shared" si="21"/>
        <v>0</v>
      </c>
      <c r="L48" s="58">
        <f t="shared" si="22"/>
        <v>0</v>
      </c>
      <c r="M48" s="5"/>
      <c r="N48" s="79"/>
      <c r="O48" s="5"/>
      <c r="P48" s="79"/>
      <c r="Q48" s="79"/>
      <c r="R48" s="79"/>
      <c r="S48" s="5"/>
      <c r="T48" s="119"/>
      <c r="U48" s="174">
        <f>'[2]План 2023'!$K43</f>
        <v>0</v>
      </c>
      <c r="V48" s="120">
        <f>'[2]План 2023'!$L43</f>
        <v>0</v>
      </c>
      <c r="W48" s="76">
        <f>'[3]СВОД по МО'!$FI50</f>
        <v>0</v>
      </c>
      <c r="X48" s="76">
        <f>'[3]СВОД по МО'!$FL50</f>
        <v>0</v>
      </c>
      <c r="Y48" s="180">
        <f>'[1]План 2023'!$K43</f>
        <v>0</v>
      </c>
      <c r="Z48" s="120">
        <f>'[1]План 2023'!$L43</f>
        <v>0</v>
      </c>
      <c r="AA48" s="14">
        <f t="shared" si="2"/>
        <v>0</v>
      </c>
      <c r="AB48" s="58">
        <f t="shared" si="3"/>
        <v>0</v>
      </c>
      <c r="AC48" s="5"/>
      <c r="AD48" s="79"/>
      <c r="AE48" s="5"/>
      <c r="AF48" s="79"/>
      <c r="AG48" s="5"/>
      <c r="AH48" s="79"/>
      <c r="AI48" s="5"/>
      <c r="AJ48" s="119"/>
      <c r="AK48" s="191">
        <f>'[2]План 2023'!$O43</f>
        <v>0</v>
      </c>
      <c r="AL48" s="79">
        <f>'[2]План 2023'!$P43</f>
        <v>0</v>
      </c>
      <c r="AM48" s="76">
        <f>'[3]СВОД по МО'!$FU50</f>
        <v>0</v>
      </c>
      <c r="AN48" s="76">
        <f>'[3]СВОД по МО'!$FX50</f>
        <v>0</v>
      </c>
      <c r="AO48" s="79">
        <f>'[1]План 2023'!$O43</f>
        <v>0</v>
      </c>
      <c r="AP48" s="79">
        <f>'[1]План 2023'!$P43</f>
        <v>0</v>
      </c>
      <c r="AQ48" s="14">
        <f t="shared" si="23"/>
        <v>0</v>
      </c>
      <c r="AR48" s="359">
        <f t="shared" si="23"/>
        <v>0</v>
      </c>
      <c r="AS48" s="79"/>
      <c r="AT48" s="79"/>
      <c r="AU48" s="79"/>
      <c r="AV48" s="79"/>
      <c r="AW48" s="79"/>
      <c r="AX48" s="79"/>
      <c r="AY48" s="79"/>
      <c r="AZ48" s="119"/>
      <c r="BA48" s="174">
        <f>'[2]План 2023'!$Q43</f>
        <v>999</v>
      </c>
      <c r="BB48" s="120">
        <f>'[2]План 2023'!$R43</f>
        <v>3283.1099999999997</v>
      </c>
      <c r="BC48" s="76">
        <f>'[3]СВОД по МО'!$GA50</f>
        <v>822</v>
      </c>
      <c r="BD48" s="76">
        <f>'[3]СВОД по МО'!$GD50</f>
        <v>2700.8391000000001</v>
      </c>
      <c r="BE48" s="180">
        <f>'[1]План 2023'!$Q43</f>
        <v>999</v>
      </c>
      <c r="BF48" s="120">
        <f>'[1]План 2023'!$R43</f>
        <v>3283.1099999999997</v>
      </c>
      <c r="BG48" s="14">
        <f t="shared" si="24"/>
        <v>0</v>
      </c>
      <c r="BH48" s="58">
        <f t="shared" si="25"/>
        <v>0</v>
      </c>
      <c r="BI48" s="5">
        <v>63</v>
      </c>
      <c r="BJ48" s="79">
        <v>202.06</v>
      </c>
      <c r="BK48" s="79"/>
      <c r="BL48" s="79"/>
      <c r="BM48" s="5"/>
      <c r="BN48" s="6"/>
      <c r="BO48" s="5"/>
      <c r="BP48" s="119"/>
      <c r="BQ48" s="174">
        <f>'[2]План 2023'!$S43</f>
        <v>0</v>
      </c>
      <c r="BR48" s="120">
        <f>'[2]План 2023'!$T43+'[2]План 2023'!$X43</f>
        <v>60575.990800000007</v>
      </c>
      <c r="BS48" s="76">
        <f>'[3]СВОД по МО'!$GJ50</f>
        <v>0</v>
      </c>
      <c r="BT48" s="76">
        <f>'[3]СВОД по МО'!$GM50</f>
        <v>0</v>
      </c>
      <c r="BU48" s="180">
        <f>'[1]План 2023'!$S43</f>
        <v>0</v>
      </c>
      <c r="BV48" s="120">
        <f>'[1]План 2023'!$T43+'[1]План 2023'!$X43</f>
        <v>60575.990800000007</v>
      </c>
      <c r="BW48" s="14">
        <f t="shared" si="26"/>
        <v>0</v>
      </c>
      <c r="BX48" s="58">
        <f t="shared" si="27"/>
        <v>0</v>
      </c>
      <c r="BY48" s="5"/>
      <c r="BZ48" s="79"/>
      <c r="CA48" s="79"/>
      <c r="CB48" s="79"/>
      <c r="CC48" s="5"/>
      <c r="CD48" s="79"/>
      <c r="CE48" s="5"/>
      <c r="CF48" s="119"/>
      <c r="CG48" s="174">
        <f>'[2]План 2023'!$W43</f>
        <v>73261</v>
      </c>
      <c r="CH48" s="120">
        <f>'[2]План 2023'!$X43</f>
        <v>60575.990800000007</v>
      </c>
      <c r="CI48" s="76">
        <f>'[3]СВОД по МО'!$GU50</f>
        <v>59616</v>
      </c>
      <c r="CJ48" s="76">
        <f>'[3]СВОД по МО'!$GX50</f>
        <v>50255.783459999999</v>
      </c>
      <c r="CK48" s="180">
        <f>'[1]План 2023'!$W43</f>
        <v>73261</v>
      </c>
      <c r="CL48" s="120">
        <f>'[1]План 2023'!$X43</f>
        <v>60575.990800000007</v>
      </c>
      <c r="CM48" s="14">
        <f t="shared" si="28"/>
        <v>0</v>
      </c>
      <c r="CN48" s="58">
        <f t="shared" si="29"/>
        <v>0</v>
      </c>
      <c r="CO48" s="5">
        <v>459</v>
      </c>
      <c r="CP48" s="6">
        <v>2118.31</v>
      </c>
      <c r="CQ48" s="5"/>
      <c r="CR48" s="6"/>
      <c r="CS48" s="5"/>
      <c r="CT48" s="164"/>
    </row>
    <row r="49" spans="1:100" x14ac:dyDescent="0.25">
      <c r="A49" s="178">
        <v>36</v>
      </c>
      <c r="B49" s="179" t="str">
        <f>'Скорая медицинская помощь'!B49</f>
        <v>410047</v>
      </c>
      <c r="C49" s="201" t="str">
        <f>'Скорая медицинская помощь'!C49</f>
        <v>ГБУЗ КК "ОЗЕРНОВСКАЯ РАЙОННАЯ БОЛЬНИЦА"</v>
      </c>
      <c r="D49" s="174">
        <f>'[2]План 2023'!$F44</f>
        <v>1175</v>
      </c>
      <c r="E49" s="120">
        <f>'[2]План 2023'!$G44</f>
        <v>8247.2000000000007</v>
      </c>
      <c r="F49" s="76">
        <f>'[3]СВОД по МО'!$EU51</f>
        <v>161</v>
      </c>
      <c r="G49" s="76">
        <f>'[3]СВОД по МО'!$EX51</f>
        <v>1096.0588500000001</v>
      </c>
      <c r="H49" s="180">
        <f>'[1]План 2023'!$F44</f>
        <v>1175</v>
      </c>
      <c r="I49" s="120">
        <f>'[1]План 2023'!$G44</f>
        <v>8247.2000000000007</v>
      </c>
      <c r="J49" s="120">
        <f>'[1]План 2023'!$H44</f>
        <v>937</v>
      </c>
      <c r="K49" s="14">
        <f t="shared" si="21"/>
        <v>0</v>
      </c>
      <c r="L49" s="58">
        <f t="shared" si="22"/>
        <v>0</v>
      </c>
      <c r="M49" s="5"/>
      <c r="N49" s="79"/>
      <c r="O49" s="5"/>
      <c r="P49" s="79"/>
      <c r="Q49" s="79"/>
      <c r="R49" s="79"/>
      <c r="S49" s="5"/>
      <c r="T49" s="119"/>
      <c r="U49" s="174">
        <f>'[2]План 2023'!$K44</f>
        <v>1378</v>
      </c>
      <c r="V49" s="120">
        <f>'[2]План 2023'!$L44</f>
        <v>2389.56</v>
      </c>
      <c r="W49" s="76">
        <f>'[3]СВОД по МО'!$FI51</f>
        <v>1480</v>
      </c>
      <c r="X49" s="76">
        <f>'[3]СВОД по МО'!$FL51</f>
        <v>2340.9555500000001</v>
      </c>
      <c r="Y49" s="180">
        <f>'[1]План 2023'!$K44</f>
        <v>1614</v>
      </c>
      <c r="Z49" s="120">
        <f>'[1]План 2023'!$L44</f>
        <v>2389.56</v>
      </c>
      <c r="AA49" s="14">
        <f t="shared" si="2"/>
        <v>236</v>
      </c>
      <c r="AB49" s="58">
        <f t="shared" si="3"/>
        <v>0</v>
      </c>
      <c r="AC49" s="5"/>
      <c r="AD49" s="79"/>
      <c r="AE49" s="5"/>
      <c r="AF49" s="79"/>
      <c r="AG49" s="5"/>
      <c r="AH49" s="79"/>
      <c r="AI49" s="5"/>
      <c r="AJ49" s="119"/>
      <c r="AK49" s="191">
        <f>'[2]План 2023'!$O44</f>
        <v>807</v>
      </c>
      <c r="AL49" s="79">
        <f>'[2]План 2023'!$P44</f>
        <v>3450.9</v>
      </c>
      <c r="AM49" s="76">
        <f>'[3]СВОД по МО'!$FU51</f>
        <v>703</v>
      </c>
      <c r="AN49" s="76">
        <f>'[3]СВОД по МО'!$FX51</f>
        <v>3004.46144</v>
      </c>
      <c r="AO49" s="79">
        <f>'[1]План 2023'!$O44</f>
        <v>807</v>
      </c>
      <c r="AP49" s="79">
        <f>'[1]План 2023'!$P44</f>
        <v>3450.9</v>
      </c>
      <c r="AQ49" s="14">
        <f t="shared" si="23"/>
        <v>0</v>
      </c>
      <c r="AR49" s="359">
        <f t="shared" si="23"/>
        <v>0</v>
      </c>
      <c r="AS49" s="79"/>
      <c r="AT49" s="79"/>
      <c r="AU49" s="79"/>
      <c r="AV49" s="79"/>
      <c r="AW49" s="79"/>
      <c r="AX49" s="79"/>
      <c r="AY49" s="79"/>
      <c r="AZ49" s="119"/>
      <c r="BA49" s="174">
        <f>'[2]План 2023'!$Q44</f>
        <v>1143</v>
      </c>
      <c r="BB49" s="120">
        <f>'[2]План 2023'!$R44</f>
        <v>3533.47</v>
      </c>
      <c r="BC49" s="76">
        <f>'[3]СВОД по МО'!$GA51</f>
        <v>413</v>
      </c>
      <c r="BD49" s="76">
        <f>'[3]СВОД по МО'!$GD51</f>
        <v>2944.5193999999997</v>
      </c>
      <c r="BE49" s="180">
        <f>'[1]План 2023'!$Q44</f>
        <v>1143</v>
      </c>
      <c r="BF49" s="120">
        <f>'[1]План 2023'!$R44</f>
        <v>3533.47</v>
      </c>
      <c r="BG49" s="14">
        <f t="shared" si="24"/>
        <v>0</v>
      </c>
      <c r="BH49" s="58">
        <f t="shared" si="25"/>
        <v>0</v>
      </c>
      <c r="BI49" s="5"/>
      <c r="BJ49" s="79"/>
      <c r="BK49" s="79"/>
      <c r="BL49" s="79"/>
      <c r="BM49" s="5"/>
      <c r="BN49" s="6"/>
      <c r="BO49" s="5"/>
      <c r="BP49" s="119"/>
      <c r="BQ49" s="174">
        <f>'[2]План 2023'!$S44</f>
        <v>1957</v>
      </c>
      <c r="BR49" s="120">
        <f>'[2]План 2023'!$T44+'[2]План 2023'!$X44</f>
        <v>53538.828870000005</v>
      </c>
      <c r="BS49" s="76">
        <f>'[3]СВОД по МО'!$GJ51</f>
        <v>1925</v>
      </c>
      <c r="BT49" s="76">
        <f>'[3]СВОД по МО'!$GM51</f>
        <v>43566.664600000004</v>
      </c>
      <c r="BU49" s="180">
        <f>'[1]План 2023'!$S44</f>
        <v>1957</v>
      </c>
      <c r="BV49" s="120">
        <f>'[1]План 2023'!$T44+'[1]План 2023'!$X44</f>
        <v>53538.828870000005</v>
      </c>
      <c r="BW49" s="14">
        <f t="shared" si="26"/>
        <v>0</v>
      </c>
      <c r="BX49" s="58">
        <f t="shared" si="27"/>
        <v>0</v>
      </c>
      <c r="BY49" s="5"/>
      <c r="BZ49" s="79"/>
      <c r="CA49" s="79"/>
      <c r="CB49" s="79"/>
      <c r="CC49" s="5"/>
      <c r="CD49" s="79"/>
      <c r="CE49" s="5"/>
      <c r="CF49" s="119"/>
      <c r="CG49" s="174">
        <f>'[2]План 2023'!$W44</f>
        <v>93</v>
      </c>
      <c r="CH49" s="120">
        <f>'[2]План 2023'!$X44</f>
        <v>242.59887000000003</v>
      </c>
      <c r="CI49" s="76">
        <f>'[3]СВОД по МО'!$GU51</f>
        <v>-439</v>
      </c>
      <c r="CJ49" s="76">
        <f>'[3]СВОД по МО'!$GX51</f>
        <v>-190.06816000000001</v>
      </c>
      <c r="CK49" s="180">
        <f>'[1]План 2023'!$W44</f>
        <v>93</v>
      </c>
      <c r="CL49" s="120">
        <f>'[1]План 2023'!$X44</f>
        <v>242.59887000000003</v>
      </c>
      <c r="CM49" s="14">
        <f t="shared" si="28"/>
        <v>0</v>
      </c>
      <c r="CN49" s="58">
        <f t="shared" si="29"/>
        <v>0</v>
      </c>
      <c r="CO49" s="5"/>
      <c r="CP49" s="6"/>
      <c r="CQ49" s="5"/>
      <c r="CR49" s="6"/>
      <c r="CS49" s="5"/>
      <c r="CT49" s="164"/>
    </row>
    <row r="50" spans="1:100" x14ac:dyDescent="0.25">
      <c r="A50" s="178">
        <v>37</v>
      </c>
      <c r="B50" s="179" t="str">
        <f>'Скорая медицинская помощь'!B50</f>
        <v>410051</v>
      </c>
      <c r="C50" s="201" t="str">
        <f>'Скорая медицинская помощь'!C50</f>
        <v>ГБУЗ КК ЕССМП</v>
      </c>
      <c r="D50" s="174">
        <f>'[2]План 2023'!$F45</f>
        <v>0</v>
      </c>
      <c r="E50" s="120">
        <f>'[2]План 2023'!$G45</f>
        <v>0</v>
      </c>
      <c r="F50" s="76">
        <f>'[3]СВОД по МО'!$EU52</f>
        <v>0</v>
      </c>
      <c r="G50" s="76">
        <f>'[3]СВОД по МО'!$EX52</f>
        <v>0</v>
      </c>
      <c r="H50" s="180">
        <f>'[1]План 2023'!$F45</f>
        <v>0</v>
      </c>
      <c r="I50" s="120">
        <f>'[1]План 2023'!$G45</f>
        <v>0</v>
      </c>
      <c r="J50" s="120">
        <f>'[1]План 2023'!$H45</f>
        <v>0</v>
      </c>
      <c r="K50" s="14">
        <f t="shared" si="21"/>
        <v>0</v>
      </c>
      <c r="L50" s="58">
        <f t="shared" si="22"/>
        <v>0</v>
      </c>
      <c r="M50" s="5"/>
      <c r="N50" s="79"/>
      <c r="O50" s="5"/>
      <c r="P50" s="79"/>
      <c r="Q50" s="79"/>
      <c r="R50" s="79"/>
      <c r="S50" s="5"/>
      <c r="T50" s="119"/>
      <c r="U50" s="174">
        <f>'[2]План 2023'!$K45</f>
        <v>0</v>
      </c>
      <c r="V50" s="120">
        <f>'[2]План 2023'!$L45</f>
        <v>0</v>
      </c>
      <c r="W50" s="76">
        <f>'[3]СВОД по МО'!$FI52</f>
        <v>0</v>
      </c>
      <c r="X50" s="76">
        <f>'[3]СВОД по МО'!$FL52</f>
        <v>0</v>
      </c>
      <c r="Y50" s="180">
        <f>'[1]План 2023'!$K45</f>
        <v>0</v>
      </c>
      <c r="Z50" s="120">
        <f>'[1]План 2023'!$L45</f>
        <v>0</v>
      </c>
      <c r="AA50" s="14">
        <f t="shared" si="2"/>
        <v>0</v>
      </c>
      <c r="AB50" s="58">
        <f t="shared" si="3"/>
        <v>0</v>
      </c>
      <c r="AC50" s="5"/>
      <c r="AD50" s="79"/>
      <c r="AE50" s="5"/>
      <c r="AF50" s="79"/>
      <c r="AG50" s="5"/>
      <c r="AH50" s="79"/>
      <c r="AI50" s="5"/>
      <c r="AJ50" s="119"/>
      <c r="AK50" s="191">
        <f>'[2]План 2023'!$O45</f>
        <v>0</v>
      </c>
      <c r="AL50" s="79">
        <f>'[2]План 2023'!$P45</f>
        <v>0</v>
      </c>
      <c r="AM50" s="76">
        <f>'[3]СВОД по МО'!$FU52</f>
        <v>0</v>
      </c>
      <c r="AN50" s="76">
        <f>'[3]СВОД по МО'!$FX52</f>
        <v>0</v>
      </c>
      <c r="AO50" s="79">
        <f>'[1]План 2023'!$O45</f>
        <v>0</v>
      </c>
      <c r="AP50" s="79">
        <f>'[1]План 2023'!$P45</f>
        <v>0</v>
      </c>
      <c r="AQ50" s="14">
        <f t="shared" si="23"/>
        <v>0</v>
      </c>
      <c r="AR50" s="359">
        <f t="shared" si="23"/>
        <v>0</v>
      </c>
      <c r="AS50" s="79"/>
      <c r="AT50" s="79"/>
      <c r="AU50" s="79"/>
      <c r="AV50" s="79"/>
      <c r="AW50" s="79"/>
      <c r="AX50" s="79"/>
      <c r="AY50" s="79"/>
      <c r="AZ50" s="119"/>
      <c r="BA50" s="174">
        <f>'[2]План 2023'!$Q45</f>
        <v>2750</v>
      </c>
      <c r="BB50" s="120">
        <f>'[2]План 2023'!$R45</f>
        <v>8394.93</v>
      </c>
      <c r="BC50" s="76">
        <f>'[3]СВОД по МО'!$GA52</f>
        <v>2097</v>
      </c>
      <c r="BD50" s="76">
        <f>'[3]СВОД по МО'!$GD52</f>
        <v>6401.5957799999996</v>
      </c>
      <c r="BE50" s="180">
        <f>'[1]План 2023'!$Q45</f>
        <v>2750</v>
      </c>
      <c r="BF50" s="120">
        <f>'[1]План 2023'!$R45</f>
        <v>8394.93</v>
      </c>
      <c r="BG50" s="14">
        <f t="shared" si="24"/>
        <v>0</v>
      </c>
      <c r="BH50" s="58">
        <f t="shared" si="25"/>
        <v>0</v>
      </c>
      <c r="BI50" s="5"/>
      <c r="BJ50" s="79"/>
      <c r="BK50" s="79"/>
      <c r="BL50" s="79"/>
      <c r="BM50" s="5"/>
      <c r="BN50" s="6"/>
      <c r="BO50" s="5"/>
      <c r="BP50" s="119"/>
      <c r="BQ50" s="174">
        <f>'[2]План 2023'!$S45</f>
        <v>0</v>
      </c>
      <c r="BR50" s="120">
        <f>'[2]План 2023'!$T45+'[2]План 2023'!$X45</f>
        <v>0</v>
      </c>
      <c r="BS50" s="76">
        <f>'[3]СВОД по МО'!$GJ52</f>
        <v>0</v>
      </c>
      <c r="BT50" s="76">
        <f>'[3]СВОД по МО'!$GM52</f>
        <v>0</v>
      </c>
      <c r="BU50" s="180">
        <f>'[1]План 2023'!$S45</f>
        <v>0</v>
      </c>
      <c r="BV50" s="120">
        <f>'[1]План 2023'!$T45+'[1]План 2023'!$X45</f>
        <v>0</v>
      </c>
      <c r="BW50" s="14">
        <f t="shared" si="26"/>
        <v>0</v>
      </c>
      <c r="BX50" s="58">
        <f t="shared" si="27"/>
        <v>0</v>
      </c>
      <c r="BY50" s="5"/>
      <c r="BZ50" s="79"/>
      <c r="CA50" s="79"/>
      <c r="CB50" s="79"/>
      <c r="CC50" s="5"/>
      <c r="CD50" s="79"/>
      <c r="CE50" s="5"/>
      <c r="CF50" s="119"/>
      <c r="CG50" s="174">
        <f>'[2]План 2023'!$W45</f>
        <v>0</v>
      </c>
      <c r="CH50" s="120">
        <f>'[2]План 2023'!$X45</f>
        <v>0</v>
      </c>
      <c r="CI50" s="76">
        <f>'[3]СВОД по МО'!$GU52</f>
        <v>0</v>
      </c>
      <c r="CJ50" s="76">
        <f>'[3]СВОД по МО'!$GX52</f>
        <v>0</v>
      </c>
      <c r="CK50" s="180">
        <f>'[1]План 2023'!$W45</f>
        <v>0</v>
      </c>
      <c r="CL50" s="120">
        <f>'[1]План 2023'!$X45</f>
        <v>0</v>
      </c>
      <c r="CM50" s="14">
        <f t="shared" si="28"/>
        <v>0</v>
      </c>
      <c r="CN50" s="58">
        <f t="shared" si="29"/>
        <v>0</v>
      </c>
      <c r="CO50" s="5"/>
      <c r="CP50" s="6"/>
      <c r="CQ50" s="5"/>
      <c r="CR50" s="6"/>
      <c r="CS50" s="5"/>
      <c r="CT50" s="164"/>
    </row>
    <row r="51" spans="1:100" x14ac:dyDescent="0.25">
      <c r="A51" s="178">
        <v>38</v>
      </c>
      <c r="B51" s="179" t="str">
        <f>'Скорая медицинская помощь'!B51</f>
        <v>410052</v>
      </c>
      <c r="C51" s="201" t="str">
        <f>'Скорая медицинская помощь'!C51</f>
        <v>ГБУЗКК "ПКГССМП"</v>
      </c>
      <c r="D51" s="174">
        <f>'[2]План 2023'!$F46</f>
        <v>0</v>
      </c>
      <c r="E51" s="120">
        <f>'[2]План 2023'!$G46</f>
        <v>0</v>
      </c>
      <c r="F51" s="76">
        <f>'[3]СВОД по МО'!$EU53</f>
        <v>0</v>
      </c>
      <c r="G51" s="76">
        <f>'[3]СВОД по МО'!$EX53</f>
        <v>0</v>
      </c>
      <c r="H51" s="180">
        <f>'[1]План 2023'!$F46</f>
        <v>0</v>
      </c>
      <c r="I51" s="120">
        <f>'[1]План 2023'!$G46</f>
        <v>0</v>
      </c>
      <c r="J51" s="120">
        <f>'[1]План 2023'!$H46</f>
        <v>0</v>
      </c>
      <c r="K51" s="14">
        <f t="shared" si="21"/>
        <v>0</v>
      </c>
      <c r="L51" s="58">
        <f t="shared" si="22"/>
        <v>0</v>
      </c>
      <c r="M51" s="5"/>
      <c r="N51" s="79"/>
      <c r="O51" s="5"/>
      <c r="P51" s="79"/>
      <c r="Q51" s="79"/>
      <c r="R51" s="79"/>
      <c r="S51" s="5"/>
      <c r="T51" s="119"/>
      <c r="U51" s="174">
        <f>'[2]План 2023'!$K46</f>
        <v>0</v>
      </c>
      <c r="V51" s="120">
        <f>'[2]План 2023'!$L46</f>
        <v>0</v>
      </c>
      <c r="W51" s="76">
        <f>'[3]СВОД по МО'!$FI53</f>
        <v>0</v>
      </c>
      <c r="X51" s="76">
        <f>'[3]СВОД по МО'!$FL53</f>
        <v>0</v>
      </c>
      <c r="Y51" s="180">
        <f>'[1]План 2023'!$K46</f>
        <v>0</v>
      </c>
      <c r="Z51" s="120">
        <f>'[1]План 2023'!$L46</f>
        <v>0</v>
      </c>
      <c r="AA51" s="14">
        <f t="shared" si="2"/>
        <v>0</v>
      </c>
      <c r="AB51" s="58">
        <f t="shared" si="3"/>
        <v>0</v>
      </c>
      <c r="AC51" s="5"/>
      <c r="AD51" s="79"/>
      <c r="AE51" s="5"/>
      <c r="AF51" s="79"/>
      <c r="AG51" s="5"/>
      <c r="AH51" s="79"/>
      <c r="AI51" s="5"/>
      <c r="AJ51" s="119"/>
      <c r="AK51" s="191">
        <f>'[2]План 2023'!$O46</f>
        <v>0</v>
      </c>
      <c r="AL51" s="79">
        <f>'[2]План 2023'!$P46</f>
        <v>0</v>
      </c>
      <c r="AM51" s="76">
        <f>'[3]СВОД по МО'!$FU53</f>
        <v>0</v>
      </c>
      <c r="AN51" s="76">
        <f>'[3]СВОД по МО'!$FX53</f>
        <v>0</v>
      </c>
      <c r="AO51" s="79">
        <f>'[1]План 2023'!$O46</f>
        <v>0</v>
      </c>
      <c r="AP51" s="79">
        <f>'[1]План 2023'!$P46</f>
        <v>0</v>
      </c>
      <c r="AQ51" s="14">
        <f t="shared" si="23"/>
        <v>0</v>
      </c>
      <c r="AR51" s="359">
        <f t="shared" si="23"/>
        <v>0</v>
      </c>
      <c r="AS51" s="79"/>
      <c r="AT51" s="79"/>
      <c r="AU51" s="79"/>
      <c r="AV51" s="79"/>
      <c r="AW51" s="79"/>
      <c r="AX51" s="79"/>
      <c r="AY51" s="79"/>
      <c r="AZ51" s="119"/>
      <c r="BA51" s="174">
        <f>'[2]План 2023'!$Q46</f>
        <v>789</v>
      </c>
      <c r="BB51" s="120">
        <f>'[2]План 2023'!$R46</f>
        <v>2472.98</v>
      </c>
      <c r="BC51" s="76">
        <f>'[3]СВОД по МО'!$GA53</f>
        <v>213</v>
      </c>
      <c r="BD51" s="76">
        <f>'[3]СВОД по МО'!$GD53</f>
        <v>650.23361999999997</v>
      </c>
      <c r="BE51" s="180">
        <f>'[1]План 2023'!$Q46</f>
        <v>539</v>
      </c>
      <c r="BF51" s="120">
        <f>'[1]План 2023'!$R46</f>
        <v>1704.71</v>
      </c>
      <c r="BG51" s="14">
        <f t="shared" si="24"/>
        <v>-250</v>
      </c>
      <c r="BH51" s="58">
        <f t="shared" si="25"/>
        <v>-768.27</v>
      </c>
      <c r="BI51" s="5"/>
      <c r="BJ51" s="79"/>
      <c r="BK51" s="79"/>
      <c r="BL51" s="79"/>
      <c r="BM51" s="5"/>
      <c r="BN51" s="6"/>
      <c r="BO51" s="5"/>
      <c r="BP51" s="119"/>
      <c r="BQ51" s="174">
        <f>'[2]План 2023'!$S46</f>
        <v>0</v>
      </c>
      <c r="BR51" s="120">
        <f>'[2]План 2023'!$T46+'[2]План 2023'!$X46</f>
        <v>0</v>
      </c>
      <c r="BS51" s="76">
        <f>'[3]СВОД по МО'!$GJ53</f>
        <v>0</v>
      </c>
      <c r="BT51" s="76">
        <f>'[3]СВОД по МО'!$GM53</f>
        <v>0</v>
      </c>
      <c r="BU51" s="180">
        <f>'[1]План 2023'!$S46</f>
        <v>0</v>
      </c>
      <c r="BV51" s="120">
        <f>'[1]План 2023'!$T46+'[1]План 2023'!$X46</f>
        <v>0</v>
      </c>
      <c r="BW51" s="14">
        <f t="shared" si="26"/>
        <v>0</v>
      </c>
      <c r="BX51" s="58">
        <f t="shared" si="27"/>
        <v>0</v>
      </c>
      <c r="BY51" s="5"/>
      <c r="BZ51" s="79"/>
      <c r="CA51" s="79"/>
      <c r="CB51" s="79"/>
      <c r="CC51" s="5"/>
      <c r="CD51" s="79"/>
      <c r="CE51" s="5"/>
      <c r="CF51" s="119"/>
      <c r="CG51" s="174">
        <f>'[2]План 2023'!$W46</f>
        <v>0</v>
      </c>
      <c r="CH51" s="120">
        <f>'[2]План 2023'!$X46</f>
        <v>0</v>
      </c>
      <c r="CI51" s="76">
        <f>'[3]СВОД по МО'!$GU53</f>
        <v>0</v>
      </c>
      <c r="CJ51" s="76">
        <f>'[3]СВОД по МО'!$GX53</f>
        <v>0</v>
      </c>
      <c r="CK51" s="180">
        <f>'[1]План 2023'!$W46</f>
        <v>0</v>
      </c>
      <c r="CL51" s="120">
        <f>'[1]План 2023'!$X46</f>
        <v>0</v>
      </c>
      <c r="CM51" s="14">
        <f t="shared" si="28"/>
        <v>0</v>
      </c>
      <c r="CN51" s="58">
        <f t="shared" si="29"/>
        <v>0</v>
      </c>
      <c r="CO51" s="5"/>
      <c r="CP51" s="6"/>
      <c r="CQ51" s="5"/>
      <c r="CR51" s="6"/>
      <c r="CS51" s="5"/>
      <c r="CT51" s="164"/>
    </row>
    <row r="52" spans="1:100" x14ac:dyDescent="0.25">
      <c r="A52" s="178">
        <v>39</v>
      </c>
      <c r="B52" s="179" t="str">
        <f>'Скорая медицинская помощь'!B52</f>
        <v>410056</v>
      </c>
      <c r="C52" s="201" t="str">
        <f>'Скорая медицинская помощь'!C52</f>
        <v>ООО "КАМЧАТСКАЯ НЕВРОЛОГИЧЕСКАЯ КЛИНИКА"</v>
      </c>
      <c r="D52" s="174">
        <f>'[2]План 2023'!$F47</f>
        <v>0</v>
      </c>
      <c r="E52" s="120">
        <f>'[2]План 2023'!$G47</f>
        <v>0</v>
      </c>
      <c r="F52" s="76">
        <f>'[3]СВОД по МО'!$EU54</f>
        <v>0</v>
      </c>
      <c r="G52" s="76">
        <f>'[3]СВОД по МО'!$EX54</f>
        <v>0</v>
      </c>
      <c r="H52" s="180">
        <f>'[1]План 2023'!$F47</f>
        <v>0</v>
      </c>
      <c r="I52" s="120">
        <f>'[1]План 2023'!$G47</f>
        <v>0</v>
      </c>
      <c r="J52" s="120">
        <f>'[1]План 2023'!$H47</f>
        <v>0</v>
      </c>
      <c r="K52" s="14">
        <f t="shared" si="21"/>
        <v>0</v>
      </c>
      <c r="L52" s="58">
        <f t="shared" si="22"/>
        <v>0</v>
      </c>
      <c r="M52" s="5"/>
      <c r="N52" s="79"/>
      <c r="O52" s="5"/>
      <c r="P52" s="79"/>
      <c r="Q52" s="79"/>
      <c r="R52" s="79"/>
      <c r="S52" s="5"/>
      <c r="T52" s="119"/>
      <c r="U52" s="174">
        <f>'[2]План 2023'!$K47</f>
        <v>0</v>
      </c>
      <c r="V52" s="120">
        <f>'[2]План 2023'!$L47</f>
        <v>0</v>
      </c>
      <c r="W52" s="76">
        <f>'[3]СВОД по МО'!$FI54</f>
        <v>0</v>
      </c>
      <c r="X52" s="76">
        <f>'[3]СВОД по МО'!$FL54</f>
        <v>0</v>
      </c>
      <c r="Y52" s="180">
        <f>'[1]План 2023'!$K47</f>
        <v>0</v>
      </c>
      <c r="Z52" s="120">
        <f>'[1]План 2023'!$L47</f>
        <v>0</v>
      </c>
      <c r="AA52" s="14">
        <f t="shared" si="2"/>
        <v>0</v>
      </c>
      <c r="AB52" s="58">
        <f t="shared" si="3"/>
        <v>0</v>
      </c>
      <c r="AC52" s="5"/>
      <c r="AD52" s="79"/>
      <c r="AE52" s="5"/>
      <c r="AF52" s="79"/>
      <c r="AG52" s="5"/>
      <c r="AH52" s="79"/>
      <c r="AI52" s="5"/>
      <c r="AJ52" s="119"/>
      <c r="AK52" s="191">
        <f>'[2]План 2023'!$O47</f>
        <v>0</v>
      </c>
      <c r="AL52" s="79">
        <f>'[2]План 2023'!$P47</f>
        <v>0</v>
      </c>
      <c r="AM52" s="76">
        <f>'[3]СВОД по МО'!$FU54</f>
        <v>0</v>
      </c>
      <c r="AN52" s="76">
        <f>'[3]СВОД по МО'!$FX54</f>
        <v>0</v>
      </c>
      <c r="AO52" s="79">
        <f>'[1]План 2023'!$O47</f>
        <v>0</v>
      </c>
      <c r="AP52" s="79">
        <f>'[1]План 2023'!$P47</f>
        <v>0</v>
      </c>
      <c r="AQ52" s="14">
        <f t="shared" si="23"/>
        <v>0</v>
      </c>
      <c r="AR52" s="359">
        <f t="shared" si="23"/>
        <v>0</v>
      </c>
      <c r="AS52" s="79"/>
      <c r="AT52" s="79"/>
      <c r="AU52" s="79"/>
      <c r="AV52" s="79"/>
      <c r="AW52" s="79"/>
      <c r="AX52" s="79"/>
      <c r="AY52" s="79"/>
      <c r="AZ52" s="119"/>
      <c r="BA52" s="174">
        <f>'[2]План 2023'!$Q47</f>
        <v>0</v>
      </c>
      <c r="BB52" s="120">
        <f>'[2]План 2023'!$R47</f>
        <v>0</v>
      </c>
      <c r="BC52" s="76">
        <f>'[3]СВОД по МО'!$GA54</f>
        <v>0</v>
      </c>
      <c r="BD52" s="76">
        <f>'[3]СВОД по МО'!$GD54</f>
        <v>0</v>
      </c>
      <c r="BE52" s="180">
        <f>'[1]План 2023'!$Q47</f>
        <v>0</v>
      </c>
      <c r="BF52" s="120">
        <f>'[1]План 2023'!$R47</f>
        <v>0</v>
      </c>
      <c r="BG52" s="14">
        <f t="shared" si="24"/>
        <v>0</v>
      </c>
      <c r="BH52" s="58">
        <f t="shared" si="25"/>
        <v>0</v>
      </c>
      <c r="BI52" s="5"/>
      <c r="BJ52" s="79"/>
      <c r="BK52" s="79"/>
      <c r="BL52" s="79"/>
      <c r="BM52" s="5"/>
      <c r="BN52" s="6"/>
      <c r="BO52" s="5"/>
      <c r="BP52" s="119"/>
      <c r="BQ52" s="174">
        <f>'[2]План 2023'!$S47</f>
        <v>0</v>
      </c>
      <c r="BR52" s="120">
        <f>'[2]План 2023'!$T47+'[2]План 2023'!$X47</f>
        <v>5266.61</v>
      </c>
      <c r="BS52" s="76">
        <f>'[3]СВОД по МО'!$GJ54</f>
        <v>0</v>
      </c>
      <c r="BT52" s="76">
        <f>'[3]СВОД по МО'!$GM54</f>
        <v>0</v>
      </c>
      <c r="BU52" s="180">
        <f>'[1]План 2023'!$S47</f>
        <v>0</v>
      </c>
      <c r="BV52" s="120">
        <f>'[1]План 2023'!$T47+'[1]План 2023'!$X47</f>
        <v>5266.61</v>
      </c>
      <c r="BW52" s="14">
        <f t="shared" si="26"/>
        <v>0</v>
      </c>
      <c r="BX52" s="58">
        <f t="shared" si="27"/>
        <v>0</v>
      </c>
      <c r="BY52" s="5"/>
      <c r="BZ52" s="79"/>
      <c r="CA52" s="79"/>
      <c r="CB52" s="79"/>
      <c r="CC52" s="5"/>
      <c r="CD52" s="79"/>
      <c r="CE52" s="5"/>
      <c r="CF52" s="119"/>
      <c r="CG52" s="174">
        <f>'[2]План 2023'!$W47</f>
        <v>620</v>
      </c>
      <c r="CH52" s="120">
        <f>'[2]План 2023'!$X47</f>
        <v>5266.61</v>
      </c>
      <c r="CI52" s="76">
        <f>'[3]СВОД по МО'!$GU54</f>
        <v>479</v>
      </c>
      <c r="CJ52" s="76">
        <f>'[3]СВОД по МО'!$GX54</f>
        <v>4083.1395600000001</v>
      </c>
      <c r="CK52" s="180">
        <f>'[1]План 2023'!$W47</f>
        <v>620</v>
      </c>
      <c r="CL52" s="120">
        <f>'[1]План 2023'!$X47</f>
        <v>5266.61</v>
      </c>
      <c r="CM52" s="14">
        <f t="shared" si="28"/>
        <v>0</v>
      </c>
      <c r="CN52" s="58">
        <f t="shared" si="29"/>
        <v>0</v>
      </c>
      <c r="CO52" s="5"/>
      <c r="CP52" s="6"/>
      <c r="CQ52" s="5"/>
      <c r="CR52" s="6"/>
      <c r="CS52" s="5"/>
      <c r="CT52" s="164"/>
    </row>
    <row r="53" spans="1:100" x14ac:dyDescent="0.25">
      <c r="A53" s="178">
        <v>40</v>
      </c>
      <c r="B53" s="179">
        <f>'Скорая медицинская помощь'!B53</f>
        <v>410107</v>
      </c>
      <c r="C53" s="201" t="str">
        <f>'Скорая медицинская помощь'!C53</f>
        <v>ООО "БМК"</v>
      </c>
      <c r="D53" s="174">
        <f>'[2]План 2023'!$F48</f>
        <v>0</v>
      </c>
      <c r="E53" s="120">
        <f>'[2]План 2023'!$G48</f>
        <v>0</v>
      </c>
      <c r="F53" s="76">
        <f>'[3]СВОД по МО'!$EU$73</f>
        <v>0</v>
      </c>
      <c r="G53" s="76">
        <f>'[3]СВОД по МО'!$EX$73</f>
        <v>0</v>
      </c>
      <c r="H53" s="180">
        <f>'[1]План 2023'!$F48</f>
        <v>0</v>
      </c>
      <c r="I53" s="120">
        <f>'[1]План 2023'!$G48</f>
        <v>0</v>
      </c>
      <c r="J53" s="120">
        <f>'[1]План 2023'!$H48</f>
        <v>0</v>
      </c>
      <c r="K53" s="14">
        <f>H53-D53</f>
        <v>0</v>
      </c>
      <c r="L53" s="58">
        <f t="shared" si="22"/>
        <v>0</v>
      </c>
      <c r="M53" s="5"/>
      <c r="N53" s="79"/>
      <c r="O53" s="5"/>
      <c r="P53" s="79"/>
      <c r="Q53" s="79"/>
      <c r="R53" s="79"/>
      <c r="S53" s="5"/>
      <c r="T53" s="119"/>
      <c r="U53" s="174">
        <f>'[2]План 2023'!$K48</f>
        <v>0</v>
      </c>
      <c r="V53" s="120">
        <f>'[2]План 2023'!$L48</f>
        <v>0</v>
      </c>
      <c r="W53" s="76">
        <f>'[3]СВОД по МО'!$FI$73</f>
        <v>0</v>
      </c>
      <c r="X53" s="76">
        <f>'[3]СВОД по МО'!$FL$73</f>
        <v>0</v>
      </c>
      <c r="Y53" s="180">
        <f>'[1]План 2023'!$K48</f>
        <v>0</v>
      </c>
      <c r="Z53" s="120">
        <f>'[1]План 2023'!$L48</f>
        <v>0</v>
      </c>
      <c r="AA53" s="14">
        <f t="shared" si="2"/>
        <v>0</v>
      </c>
      <c r="AB53" s="58">
        <f t="shared" si="3"/>
        <v>0</v>
      </c>
      <c r="AC53" s="5"/>
      <c r="AD53" s="79"/>
      <c r="AE53" s="5"/>
      <c r="AF53" s="79"/>
      <c r="AG53" s="5"/>
      <c r="AH53" s="79"/>
      <c r="AI53" s="5"/>
      <c r="AJ53" s="119"/>
      <c r="AK53" s="191">
        <f>'[2]План 2023'!$O48</f>
        <v>0</v>
      </c>
      <c r="AL53" s="79">
        <f>'[2]План 2023'!$P48</f>
        <v>0</v>
      </c>
      <c r="AM53" s="76">
        <f>'[3]СВОД по МО'!$FU$73</f>
        <v>0</v>
      </c>
      <c r="AN53" s="76">
        <f>'[3]СВОД по МО'!$FX$73</f>
        <v>0</v>
      </c>
      <c r="AO53" s="79">
        <f>'[1]План 2023'!$O48</f>
        <v>0</v>
      </c>
      <c r="AP53" s="79">
        <f>'[1]План 2023'!$P48</f>
        <v>0</v>
      </c>
      <c r="AQ53" s="14">
        <f t="shared" si="23"/>
        <v>0</v>
      </c>
      <c r="AR53" s="359">
        <f t="shared" si="23"/>
        <v>0</v>
      </c>
      <c r="AS53" s="79"/>
      <c r="AT53" s="79"/>
      <c r="AU53" s="79"/>
      <c r="AV53" s="79"/>
      <c r="AW53" s="79"/>
      <c r="AX53" s="79"/>
      <c r="AY53" s="79"/>
      <c r="AZ53" s="119"/>
      <c r="BA53" s="174">
        <f>'[2]План 2023'!$Q48</f>
        <v>0</v>
      </c>
      <c r="BB53" s="120">
        <f>'[2]План 2023'!$R48</f>
        <v>0</v>
      </c>
      <c r="BC53" s="76">
        <f>'[3]СВОД по МО'!$GA$73</f>
        <v>0</v>
      </c>
      <c r="BD53" s="76">
        <f>'[3]СВОД по МО'!$GD$73</f>
        <v>0</v>
      </c>
      <c r="BE53" s="180">
        <f>'[1]План 2023'!$Q48</f>
        <v>0</v>
      </c>
      <c r="BF53" s="120">
        <f>'[1]План 2023'!$R48</f>
        <v>0</v>
      </c>
      <c r="BG53" s="14">
        <f t="shared" si="24"/>
        <v>0</v>
      </c>
      <c r="BH53" s="58">
        <f t="shared" si="25"/>
        <v>0</v>
      </c>
      <c r="BI53" s="5"/>
      <c r="BJ53" s="79"/>
      <c r="BK53" s="79"/>
      <c r="BL53" s="79"/>
      <c r="BM53" s="5"/>
      <c r="BN53" s="6"/>
      <c r="BO53" s="5"/>
      <c r="BP53" s="119"/>
      <c r="BQ53" s="174">
        <f>'[2]План 2023'!$S48</f>
        <v>0</v>
      </c>
      <c r="BR53" s="120">
        <f>'[2]План 2023'!$T48+'[2]План 2023'!$X48</f>
        <v>0</v>
      </c>
      <c r="BS53" s="76">
        <f>'[3]СВОД по МО'!$GJ$73</f>
        <v>0</v>
      </c>
      <c r="BT53" s="76">
        <f>'[3]СВОД по МО'!$GM$73</f>
        <v>0</v>
      </c>
      <c r="BU53" s="180">
        <f>'[1]План 2023'!$S48</f>
        <v>0</v>
      </c>
      <c r="BV53" s="120">
        <f>'[1]План 2023'!$T48+'[1]План 2023'!$X48</f>
        <v>0</v>
      </c>
      <c r="BW53" s="14">
        <f t="shared" si="26"/>
        <v>0</v>
      </c>
      <c r="BX53" s="58">
        <f t="shared" si="27"/>
        <v>0</v>
      </c>
      <c r="BY53" s="5"/>
      <c r="BZ53" s="79"/>
      <c r="CA53" s="79"/>
      <c r="CB53" s="79"/>
      <c r="CC53" s="5"/>
      <c r="CD53" s="79"/>
      <c r="CE53" s="5"/>
      <c r="CF53" s="119"/>
      <c r="CG53" s="174">
        <f>'[2]План 2023'!$W48</f>
        <v>0</v>
      </c>
      <c r="CH53" s="120">
        <f>'[2]План 2023'!$X48</f>
        <v>0</v>
      </c>
      <c r="CI53" s="76">
        <f>'[3]СВОД по МО'!$GU$73</f>
        <v>0</v>
      </c>
      <c r="CJ53" s="76">
        <f>'[3]СВОД по МО'!$GX$73</f>
        <v>0</v>
      </c>
      <c r="CK53" s="180">
        <f>'[1]План 2023'!$W48</f>
        <v>0</v>
      </c>
      <c r="CL53" s="120">
        <f>'[1]План 2023'!$X48</f>
        <v>0</v>
      </c>
      <c r="CM53" s="14">
        <f t="shared" si="28"/>
        <v>0</v>
      </c>
      <c r="CN53" s="58">
        <f t="shared" si="29"/>
        <v>0</v>
      </c>
      <c r="CO53" s="5"/>
      <c r="CP53" s="6"/>
      <c r="CQ53" s="5"/>
      <c r="CR53" s="6"/>
      <c r="CS53" s="5"/>
      <c r="CT53" s="164"/>
      <c r="CU53" s="56"/>
      <c r="CV53" s="103"/>
    </row>
    <row r="54" spans="1:100" x14ac:dyDescent="0.25">
      <c r="A54" s="178">
        <v>41</v>
      </c>
      <c r="B54" s="179" t="str">
        <f>'Скорая медицинская помощь'!B54</f>
        <v>410058</v>
      </c>
      <c r="C54" s="201" t="str">
        <f>'Скорая медицинская помощь'!C54</f>
        <v>ООО РЦ "ОРМЕДИУМ"</v>
      </c>
      <c r="D54" s="174">
        <f>'[2]План 2023'!$F49</f>
        <v>0</v>
      </c>
      <c r="E54" s="120">
        <f>'[2]План 2023'!$G49</f>
        <v>0</v>
      </c>
      <c r="F54" s="76">
        <f>'[3]СВОД по МО'!$EU$55</f>
        <v>0</v>
      </c>
      <c r="G54" s="76">
        <f>'[3]СВОД по МО'!$EX$55</f>
        <v>0</v>
      </c>
      <c r="H54" s="180">
        <f>'[1]План 2023'!$F49</f>
        <v>0</v>
      </c>
      <c r="I54" s="120">
        <f>'[1]План 2023'!$G49</f>
        <v>0</v>
      </c>
      <c r="J54" s="120">
        <f>'[1]План 2023'!$H49</f>
        <v>0</v>
      </c>
      <c r="K54" s="14">
        <f t="shared" si="21"/>
        <v>0</v>
      </c>
      <c r="L54" s="58">
        <f t="shared" si="22"/>
        <v>0</v>
      </c>
      <c r="M54" s="5"/>
      <c r="N54" s="79"/>
      <c r="O54" s="5"/>
      <c r="P54" s="79"/>
      <c r="Q54" s="79"/>
      <c r="R54" s="79"/>
      <c r="S54" s="5"/>
      <c r="T54" s="119"/>
      <c r="U54" s="174">
        <f>'[2]План 2023'!$K49</f>
        <v>0</v>
      </c>
      <c r="V54" s="120">
        <f>'[2]План 2023'!$L49</f>
        <v>0</v>
      </c>
      <c r="W54" s="76">
        <f>'[3]СВОД по МО'!$FI$55</f>
        <v>0</v>
      </c>
      <c r="X54" s="76">
        <f>'[3]СВОД по МО'!$FL$55</f>
        <v>0</v>
      </c>
      <c r="Y54" s="180">
        <f>'[1]План 2023'!$K49</f>
        <v>0</v>
      </c>
      <c r="Z54" s="120">
        <f>'[1]План 2023'!$L49</f>
        <v>0</v>
      </c>
      <c r="AA54" s="14">
        <f t="shared" si="2"/>
        <v>0</v>
      </c>
      <c r="AB54" s="58">
        <f t="shared" si="3"/>
        <v>0</v>
      </c>
      <c r="AC54" s="5"/>
      <c r="AD54" s="79"/>
      <c r="AE54" s="5"/>
      <c r="AF54" s="79"/>
      <c r="AG54" s="5"/>
      <c r="AH54" s="79"/>
      <c r="AI54" s="5"/>
      <c r="AJ54" s="119"/>
      <c r="AK54" s="191">
        <f>'[2]План 2023'!$O49</f>
        <v>0</v>
      </c>
      <c r="AL54" s="79">
        <f>'[2]План 2023'!$P49</f>
        <v>0</v>
      </c>
      <c r="AM54" s="76">
        <f>'[3]СВОД по МО'!$FU$55</f>
        <v>0</v>
      </c>
      <c r="AN54" s="76">
        <f>'[3]СВОД по МО'!$FX$55</f>
        <v>0</v>
      </c>
      <c r="AO54" s="79">
        <f>'[1]План 2023'!$O49</f>
        <v>0</v>
      </c>
      <c r="AP54" s="79">
        <f>'[1]План 2023'!$P49</f>
        <v>0</v>
      </c>
      <c r="AQ54" s="14">
        <f t="shared" si="23"/>
        <v>0</v>
      </c>
      <c r="AR54" s="359">
        <f t="shared" si="23"/>
        <v>0</v>
      </c>
      <c r="AS54" s="79"/>
      <c r="AT54" s="79"/>
      <c r="AU54" s="79"/>
      <c r="AV54" s="79"/>
      <c r="AW54" s="79"/>
      <c r="AX54" s="79"/>
      <c r="AY54" s="79"/>
      <c r="AZ54" s="119"/>
      <c r="BA54" s="174">
        <f>'[2]План 2023'!$Q49</f>
        <v>0</v>
      </c>
      <c r="BB54" s="120">
        <f>'[2]План 2023'!$R49</f>
        <v>0</v>
      </c>
      <c r="BC54" s="76">
        <f>'[3]СВОД по МО'!$GA$55</f>
        <v>0</v>
      </c>
      <c r="BD54" s="76">
        <f>'[3]СВОД по МО'!$GD$55</f>
        <v>0</v>
      </c>
      <c r="BE54" s="180">
        <f>'[1]План 2023'!$Q49</f>
        <v>0</v>
      </c>
      <c r="BF54" s="120">
        <f>'[1]План 2023'!$R49</f>
        <v>0</v>
      </c>
      <c r="BG54" s="14">
        <f t="shared" si="24"/>
        <v>0</v>
      </c>
      <c r="BH54" s="58">
        <f t="shared" si="25"/>
        <v>0</v>
      </c>
      <c r="BI54" s="5"/>
      <c r="BJ54" s="79"/>
      <c r="BK54" s="79"/>
      <c r="BL54" s="79"/>
      <c r="BM54" s="5"/>
      <c r="BN54" s="6"/>
      <c r="BO54" s="5"/>
      <c r="BP54" s="119"/>
      <c r="BQ54" s="174">
        <f>'[2]План 2023'!$S49</f>
        <v>0</v>
      </c>
      <c r="BR54" s="120">
        <f>'[2]План 2023'!$T49+'[2]План 2023'!$X49</f>
        <v>0</v>
      </c>
      <c r="BS54" s="76">
        <f>'[3]СВОД по МО'!$GJ$55</f>
        <v>0</v>
      </c>
      <c r="BT54" s="76">
        <f>'[3]СВОД по МО'!$GM$55</f>
        <v>0</v>
      </c>
      <c r="BU54" s="180">
        <f>'[1]План 2023'!$S49</f>
        <v>0</v>
      </c>
      <c r="BV54" s="120">
        <f>'[1]План 2023'!$T49+'[1]План 2023'!$X49</f>
        <v>0</v>
      </c>
      <c r="BW54" s="14">
        <f t="shared" si="26"/>
        <v>0</v>
      </c>
      <c r="BX54" s="58">
        <f t="shared" si="27"/>
        <v>0</v>
      </c>
      <c r="BY54" s="5"/>
      <c r="BZ54" s="79"/>
      <c r="CA54" s="79"/>
      <c r="CB54" s="79"/>
      <c r="CC54" s="5"/>
      <c r="CD54" s="79"/>
      <c r="CE54" s="5"/>
      <c r="CF54" s="119"/>
      <c r="CG54" s="174">
        <f>'[2]План 2023'!$W49</f>
        <v>0</v>
      </c>
      <c r="CH54" s="120">
        <f>'[2]План 2023'!$X49</f>
        <v>0</v>
      </c>
      <c r="CI54" s="76">
        <f>'[3]СВОД по МО'!$GU$55</f>
        <v>0</v>
      </c>
      <c r="CJ54" s="76">
        <f>'[3]СВОД по МО'!$GX$55</f>
        <v>0</v>
      </c>
      <c r="CK54" s="180">
        <f>'[1]План 2023'!$W49</f>
        <v>0</v>
      </c>
      <c r="CL54" s="120">
        <f>'[1]План 2023'!$X49</f>
        <v>0</v>
      </c>
      <c r="CM54" s="14">
        <f t="shared" si="28"/>
        <v>0</v>
      </c>
      <c r="CN54" s="58">
        <f t="shared" si="29"/>
        <v>0</v>
      </c>
      <c r="CO54" s="5"/>
      <c r="CP54" s="6"/>
      <c r="CQ54" s="5"/>
      <c r="CR54" s="6"/>
      <c r="CS54" s="5"/>
      <c r="CT54" s="164"/>
    </row>
    <row r="55" spans="1:100" x14ac:dyDescent="0.25">
      <c r="A55" s="178">
        <v>42</v>
      </c>
      <c r="B55" s="179" t="str">
        <f>'Скорая медицинская помощь'!B55</f>
        <v>410064</v>
      </c>
      <c r="C55" s="201" t="str">
        <f>'Скорая медицинская помощь'!C55</f>
        <v>ООО "ЭКО ЦЕНТР"</v>
      </c>
      <c r="D55" s="174">
        <f>'[2]План 2023'!$F50</f>
        <v>0</v>
      </c>
      <c r="E55" s="120">
        <f>'[2]План 2023'!$G50</f>
        <v>0</v>
      </c>
      <c r="F55" s="76">
        <f>'[3]СВОД по МО'!$EU$56</f>
        <v>0</v>
      </c>
      <c r="G55" s="76">
        <f>'[3]СВОД по МО'!$EX$56</f>
        <v>0</v>
      </c>
      <c r="H55" s="180">
        <f>'[1]План 2023'!$F50</f>
        <v>0</v>
      </c>
      <c r="I55" s="120">
        <f>'[1]План 2023'!$G50</f>
        <v>0</v>
      </c>
      <c r="J55" s="120">
        <f>'[1]План 2023'!$H50</f>
        <v>0</v>
      </c>
      <c r="K55" s="14">
        <f t="shared" si="21"/>
        <v>0</v>
      </c>
      <c r="L55" s="58">
        <f t="shared" si="22"/>
        <v>0</v>
      </c>
      <c r="M55" s="5"/>
      <c r="N55" s="79"/>
      <c r="O55" s="5"/>
      <c r="P55" s="79"/>
      <c r="Q55" s="79"/>
      <c r="R55" s="79"/>
      <c r="S55" s="5"/>
      <c r="T55" s="119"/>
      <c r="U55" s="174">
        <f>'[2]План 2023'!$K50</f>
        <v>0</v>
      </c>
      <c r="V55" s="120">
        <f>'[2]План 2023'!$L50</f>
        <v>0</v>
      </c>
      <c r="W55" s="76">
        <f>'[3]СВОД по МО'!$FI$56</f>
        <v>0</v>
      </c>
      <c r="X55" s="76">
        <f>'[3]СВОД по МО'!$FL$56</f>
        <v>0</v>
      </c>
      <c r="Y55" s="180">
        <f>'[1]План 2023'!$K50</f>
        <v>0</v>
      </c>
      <c r="Z55" s="120">
        <f>'[1]План 2023'!$L50</f>
        <v>0</v>
      </c>
      <c r="AA55" s="14">
        <f t="shared" si="2"/>
        <v>0</v>
      </c>
      <c r="AB55" s="58">
        <f t="shared" si="3"/>
        <v>0</v>
      </c>
      <c r="AC55" s="5"/>
      <c r="AD55" s="79"/>
      <c r="AE55" s="5"/>
      <c r="AF55" s="79"/>
      <c r="AG55" s="5"/>
      <c r="AH55" s="79"/>
      <c r="AI55" s="5"/>
      <c r="AJ55" s="119"/>
      <c r="AK55" s="191">
        <f>'[2]План 2023'!$O50</f>
        <v>0</v>
      </c>
      <c r="AL55" s="79">
        <f>'[2]План 2023'!$P50</f>
        <v>0</v>
      </c>
      <c r="AM55" s="76">
        <f>'[3]СВОД по МО'!$FU$56</f>
        <v>0</v>
      </c>
      <c r="AN55" s="76">
        <f>'[3]СВОД по МО'!$FX$56</f>
        <v>0</v>
      </c>
      <c r="AO55" s="79">
        <f>'[1]План 2023'!$O50</f>
        <v>0</v>
      </c>
      <c r="AP55" s="79">
        <f>'[1]План 2023'!$P50</f>
        <v>0</v>
      </c>
      <c r="AQ55" s="14">
        <f t="shared" si="23"/>
        <v>0</v>
      </c>
      <c r="AR55" s="359">
        <f t="shared" si="23"/>
        <v>0</v>
      </c>
      <c r="AS55" s="79"/>
      <c r="AT55" s="79"/>
      <c r="AU55" s="79"/>
      <c r="AV55" s="79"/>
      <c r="AW55" s="79"/>
      <c r="AX55" s="79"/>
      <c r="AY55" s="79"/>
      <c r="AZ55" s="119"/>
      <c r="BA55" s="174">
        <f>'[2]План 2023'!$Q50</f>
        <v>0</v>
      </c>
      <c r="BB55" s="120">
        <f>'[2]План 2023'!$R50</f>
        <v>0</v>
      </c>
      <c r="BC55" s="76">
        <f>'[3]СВОД по МО'!$GA$56</f>
        <v>0</v>
      </c>
      <c r="BD55" s="76">
        <f>'[3]СВОД по МО'!$GD$56</f>
        <v>0</v>
      </c>
      <c r="BE55" s="180">
        <f>'[1]План 2023'!$Q50</f>
        <v>0</v>
      </c>
      <c r="BF55" s="120">
        <f>'[1]План 2023'!$R50</f>
        <v>0</v>
      </c>
      <c r="BG55" s="14">
        <f t="shared" si="24"/>
        <v>0</v>
      </c>
      <c r="BH55" s="58">
        <f t="shared" si="25"/>
        <v>0</v>
      </c>
      <c r="BI55" s="5"/>
      <c r="BJ55" s="79"/>
      <c r="BK55" s="79"/>
      <c r="BL55" s="79"/>
      <c r="BM55" s="5"/>
      <c r="BN55" s="6"/>
      <c r="BO55" s="5"/>
      <c r="BP55" s="119"/>
      <c r="BQ55" s="174">
        <f>'[2]План 2023'!$S50</f>
        <v>0</v>
      </c>
      <c r="BR55" s="120">
        <f>'[2]План 2023'!$T50+'[2]План 2023'!$X50</f>
        <v>0</v>
      </c>
      <c r="BS55" s="76">
        <f>'[3]СВОД по МО'!$GJ$56</f>
        <v>0</v>
      </c>
      <c r="BT55" s="76">
        <f>'[3]СВОД по МО'!$GM$56</f>
        <v>0</v>
      </c>
      <c r="BU55" s="180">
        <f>'[1]План 2023'!$S50</f>
        <v>0</v>
      </c>
      <c r="BV55" s="120">
        <f>'[1]План 2023'!$T50+'[1]План 2023'!$X50</f>
        <v>0</v>
      </c>
      <c r="BW55" s="14">
        <f t="shared" si="26"/>
        <v>0</v>
      </c>
      <c r="BX55" s="58">
        <f t="shared" si="27"/>
        <v>0</v>
      </c>
      <c r="BY55" s="5"/>
      <c r="BZ55" s="79"/>
      <c r="CA55" s="79"/>
      <c r="CB55" s="79"/>
      <c r="CC55" s="5"/>
      <c r="CD55" s="79"/>
      <c r="CE55" s="5"/>
      <c r="CF55" s="119"/>
      <c r="CG55" s="174">
        <f>'[2]План 2023'!$W50</f>
        <v>0</v>
      </c>
      <c r="CH55" s="120">
        <f>'[2]План 2023'!$X50</f>
        <v>0</v>
      </c>
      <c r="CI55" s="76">
        <f>'[3]СВОД по МО'!$GU$56</f>
        <v>0</v>
      </c>
      <c r="CJ55" s="76">
        <f>'[3]СВОД по МО'!$GX$56</f>
        <v>0</v>
      </c>
      <c r="CK55" s="180">
        <f>'[1]План 2023'!$W50</f>
        <v>0</v>
      </c>
      <c r="CL55" s="120">
        <f>'[1]План 2023'!$X50</f>
        <v>0</v>
      </c>
      <c r="CM55" s="14">
        <f t="shared" si="28"/>
        <v>0</v>
      </c>
      <c r="CN55" s="58">
        <f t="shared" si="29"/>
        <v>0</v>
      </c>
      <c r="CO55" s="5"/>
      <c r="CP55" s="6"/>
      <c r="CQ55" s="5"/>
      <c r="CR55" s="6"/>
      <c r="CS55" s="5"/>
      <c r="CT55" s="164"/>
    </row>
    <row r="56" spans="1:100" x14ac:dyDescent="0.25">
      <c r="A56" s="178">
        <v>43</v>
      </c>
      <c r="B56" s="179" t="str">
        <f>'Скорая медицинская помощь'!B56</f>
        <v>410068</v>
      </c>
      <c r="C56" s="201" t="str">
        <f>'Скорая медицинская помощь'!C56</f>
        <v>ГБУЗ КК ЦОЗМП</v>
      </c>
      <c r="D56" s="174">
        <f>'[2]План 2023'!$F51</f>
        <v>5646</v>
      </c>
      <c r="E56" s="120">
        <f>'[2]План 2023'!$G51</f>
        <v>38751.94</v>
      </c>
      <c r="F56" s="76">
        <f>'[3]СВОД по МО'!$EU$57</f>
        <v>4559</v>
      </c>
      <c r="G56" s="76">
        <f>'[3]СВОД по МО'!$EX$57</f>
        <v>31623.69485</v>
      </c>
      <c r="H56" s="180">
        <f>'[1]План 2023'!$F51</f>
        <v>5646</v>
      </c>
      <c r="I56" s="120">
        <f>'[1]План 2023'!$G51</f>
        <v>38751.94</v>
      </c>
      <c r="J56" s="120">
        <f>'[1]План 2023'!$H51</f>
        <v>6723</v>
      </c>
      <c r="K56" s="14">
        <f t="shared" si="21"/>
        <v>0</v>
      </c>
      <c r="L56" s="58">
        <f t="shared" si="22"/>
        <v>0</v>
      </c>
      <c r="M56" s="5"/>
      <c r="N56" s="79"/>
      <c r="O56" s="5"/>
      <c r="P56" s="79"/>
      <c r="Q56" s="79"/>
      <c r="R56" s="79"/>
      <c r="S56" s="5"/>
      <c r="T56" s="119"/>
      <c r="U56" s="174">
        <f>'[2]План 2023'!$K51</f>
        <v>16617</v>
      </c>
      <c r="V56" s="120">
        <f>'[2]План 2023'!$L51</f>
        <v>28765.700000000004</v>
      </c>
      <c r="W56" s="76">
        <f>'[3]СВОД по МО'!$FI$57</f>
        <v>15976</v>
      </c>
      <c r="X56" s="76">
        <f>'[3]СВОД по МО'!$FL$57</f>
        <v>25423.63724</v>
      </c>
      <c r="Y56" s="180">
        <f>'[1]План 2023'!$K51</f>
        <v>16617</v>
      </c>
      <c r="Z56" s="120">
        <f>'[1]План 2023'!$L51</f>
        <v>28229.530000000002</v>
      </c>
      <c r="AA56" s="14">
        <f>Y56-U56</f>
        <v>0</v>
      </c>
      <c r="AB56" s="58">
        <f t="shared" si="3"/>
        <v>-536.17000000000189</v>
      </c>
      <c r="AC56" s="5"/>
      <c r="AD56" s="79"/>
      <c r="AE56" s="5"/>
      <c r="AF56" s="79">
        <v>-536.17000000000189</v>
      </c>
      <c r="AG56" s="5"/>
      <c r="AH56" s="79"/>
      <c r="AI56" s="5"/>
      <c r="AJ56" s="119"/>
      <c r="AK56" s="191">
        <f>'[2]План 2023'!$O51</f>
        <v>1211</v>
      </c>
      <c r="AL56" s="79">
        <f>'[2]План 2023'!$P51</f>
        <v>5179.99</v>
      </c>
      <c r="AM56" s="76">
        <f>'[3]СВОД по МО'!$FU$57</f>
        <v>1296</v>
      </c>
      <c r="AN56" s="76">
        <f>'[3]СВОД по МО'!$FX$57</f>
        <v>5716.1578399999999</v>
      </c>
      <c r="AO56" s="79">
        <f>'[1]План 2023'!$O51</f>
        <v>1296</v>
      </c>
      <c r="AP56" s="79">
        <f>'[1]План 2023'!$P51</f>
        <v>5716.16</v>
      </c>
      <c r="AQ56" s="14">
        <f t="shared" si="23"/>
        <v>85</v>
      </c>
      <c r="AR56" s="359">
        <f t="shared" si="23"/>
        <v>536.17000000000007</v>
      </c>
      <c r="AS56" s="79">
        <v>85</v>
      </c>
      <c r="AT56" s="79">
        <v>536.16999999999996</v>
      </c>
      <c r="AU56" s="79"/>
      <c r="AV56" s="79"/>
      <c r="AW56" s="79"/>
      <c r="AX56" s="79"/>
      <c r="AY56" s="79"/>
      <c r="AZ56" s="119"/>
      <c r="BA56" s="174">
        <f>'[2]План 2023'!$Q51</f>
        <v>2783</v>
      </c>
      <c r="BB56" s="120">
        <f>'[2]План 2023'!$R51</f>
        <v>9860.6500000000015</v>
      </c>
      <c r="BC56" s="76">
        <f>'[3]СВОД по МО'!$GA$57</f>
        <v>2086</v>
      </c>
      <c r="BD56" s="76">
        <f>'[3]СВОД по МО'!$GD$57</f>
        <v>7331.4411199999995</v>
      </c>
      <c r="BE56" s="180">
        <f>'[1]План 2023'!$Q51</f>
        <v>2783</v>
      </c>
      <c r="BF56" s="120">
        <f>'[1]План 2023'!$R51</f>
        <v>9860.6500000000015</v>
      </c>
      <c r="BG56" s="14">
        <f t="shared" si="24"/>
        <v>0</v>
      </c>
      <c r="BH56" s="58">
        <f t="shared" si="25"/>
        <v>0</v>
      </c>
      <c r="BI56" s="5"/>
      <c r="BJ56" s="79"/>
      <c r="BK56" s="79"/>
      <c r="BL56" s="79"/>
      <c r="BM56" s="5"/>
      <c r="BN56" s="6"/>
      <c r="BO56" s="5"/>
      <c r="BP56" s="119"/>
      <c r="BQ56" s="174">
        <f>'[2]План 2023'!$S51</f>
        <v>11225</v>
      </c>
      <c r="BR56" s="120">
        <f>'[2]План 2023'!$T51+'[2]План 2023'!$X51</f>
        <v>16692.466350000002</v>
      </c>
      <c r="BS56" s="76">
        <f>'[3]СВОД по МО'!$GJ$57</f>
        <v>9378</v>
      </c>
      <c r="BT56" s="76">
        <f>'[3]СВОД по МО'!$GM$57</f>
        <v>11770.649409999998</v>
      </c>
      <c r="BU56" s="180">
        <f>'[1]План 2023'!$S51</f>
        <v>11225</v>
      </c>
      <c r="BV56" s="120">
        <f>'[1]План 2023'!$T51+'[1]План 2023'!$X51</f>
        <v>16692.466350000002</v>
      </c>
      <c r="BW56" s="14">
        <f t="shared" si="26"/>
        <v>0</v>
      </c>
      <c r="BX56" s="58">
        <f t="shared" si="27"/>
        <v>0</v>
      </c>
      <c r="BY56" s="5"/>
      <c r="BZ56" s="79"/>
      <c r="CA56" s="79"/>
      <c r="CB56" s="79"/>
      <c r="CC56" s="5"/>
      <c r="CD56" s="79"/>
      <c r="CE56" s="5"/>
      <c r="CF56" s="119"/>
      <c r="CG56" s="174">
        <f>'[2]План 2023'!$W51</f>
        <v>486</v>
      </c>
      <c r="CH56" s="120">
        <f>'[2]План 2023'!$X51</f>
        <v>2180.6563499999997</v>
      </c>
      <c r="CI56" s="76">
        <f>'[3]СВОД по МО'!$GU$57</f>
        <v>-60891</v>
      </c>
      <c r="CJ56" s="76">
        <f>'[3]СВОД по МО'!$GX$57</f>
        <v>-8108.6004799999982</v>
      </c>
      <c r="CK56" s="180">
        <f>'[1]План 2023'!$W51</f>
        <v>486</v>
      </c>
      <c r="CL56" s="120">
        <f>'[1]План 2023'!$X51</f>
        <v>2180.6563499999997</v>
      </c>
      <c r="CM56" s="14">
        <f t="shared" si="28"/>
        <v>0</v>
      </c>
      <c r="CN56" s="58">
        <f t="shared" si="29"/>
        <v>0</v>
      </c>
      <c r="CO56" s="5"/>
      <c r="CP56" s="6"/>
      <c r="CQ56" s="5"/>
      <c r="CR56" s="6"/>
      <c r="CS56" s="5"/>
      <c r="CT56" s="164"/>
    </row>
    <row r="57" spans="1:100" x14ac:dyDescent="0.25">
      <c r="A57" s="178">
        <v>44</v>
      </c>
      <c r="B57" s="179" t="str">
        <f>'Скорая медицинская помощь'!B57</f>
        <v>410069</v>
      </c>
      <c r="C57" s="201" t="str">
        <f>'Скорая медицинская помощь'!C57</f>
        <v>ООО "ИМПУЛЬС"</v>
      </c>
      <c r="D57" s="174">
        <f>'[2]План 2023'!$F52</f>
        <v>0</v>
      </c>
      <c r="E57" s="120">
        <f>'[2]План 2023'!$G52</f>
        <v>0</v>
      </c>
      <c r="F57" s="76">
        <f>'[3]СВОД по МО'!$EU$55</f>
        <v>0</v>
      </c>
      <c r="G57" s="76">
        <f>'[3]СВОД по МО'!$EX$55</f>
        <v>0</v>
      </c>
      <c r="H57" s="180">
        <f>'[1]План 2023'!$F52</f>
        <v>0</v>
      </c>
      <c r="I57" s="120">
        <f>'[1]План 2023'!$G52</f>
        <v>0</v>
      </c>
      <c r="J57" s="120">
        <f>'[1]План 2023'!$H52</f>
        <v>0</v>
      </c>
      <c r="K57" s="14"/>
      <c r="L57" s="58"/>
      <c r="M57" s="5"/>
      <c r="N57" s="79"/>
      <c r="O57" s="5"/>
      <c r="P57" s="79"/>
      <c r="Q57" s="79"/>
      <c r="R57" s="79"/>
      <c r="S57" s="5"/>
      <c r="T57" s="119"/>
      <c r="U57" s="174">
        <f>'[2]План 2023'!$K52</f>
        <v>0</v>
      </c>
      <c r="V57" s="120">
        <f>'[2]План 2023'!$L52</f>
        <v>0</v>
      </c>
      <c r="W57" s="76">
        <f>'[3]СВОД по МО'!$FI$55</f>
        <v>0</v>
      </c>
      <c r="X57" s="76">
        <f>'[3]СВОД по МО'!$FL$55</f>
        <v>0</v>
      </c>
      <c r="Y57" s="180">
        <f>'[1]План 2023'!$K52</f>
        <v>0</v>
      </c>
      <c r="Z57" s="120">
        <f>'[1]План 2023'!$L52</f>
        <v>0</v>
      </c>
      <c r="AA57" s="14"/>
      <c r="AB57" s="58"/>
      <c r="AC57" s="5"/>
      <c r="AD57" s="79"/>
      <c r="AE57" s="5"/>
      <c r="AF57" s="79"/>
      <c r="AG57" s="5"/>
      <c r="AH57" s="79"/>
      <c r="AI57" s="5"/>
      <c r="AJ57" s="119"/>
      <c r="AK57" s="191">
        <f>'[2]План 2023'!$O52</f>
        <v>0</v>
      </c>
      <c r="AL57" s="79">
        <f>'[2]План 2023'!$P52</f>
        <v>0</v>
      </c>
      <c r="AM57" s="76">
        <f>'[3]СВОД по МО'!$FU$55</f>
        <v>0</v>
      </c>
      <c r="AN57" s="76">
        <f>'[3]СВОД по МО'!$FX$55</f>
        <v>0</v>
      </c>
      <c r="AO57" s="79">
        <f>'[1]План 2023'!$O52</f>
        <v>0</v>
      </c>
      <c r="AP57" s="79">
        <f>'[1]План 2023'!$P52</f>
        <v>0</v>
      </c>
      <c r="AQ57" s="14">
        <f t="shared" ref="AQ57" si="30">AO57-AK57</f>
        <v>0</v>
      </c>
      <c r="AR57" s="359">
        <f t="shared" ref="AR57" si="31">AP57-AL57</f>
        <v>0</v>
      </c>
      <c r="AS57" s="79"/>
      <c r="AT57" s="79"/>
      <c r="AU57" s="79"/>
      <c r="AV57" s="79"/>
      <c r="AW57" s="79"/>
      <c r="AX57" s="79"/>
      <c r="AY57" s="79"/>
      <c r="AZ57" s="119"/>
      <c r="BA57" s="174">
        <f>'[2]План 2023'!$Q52</f>
        <v>0</v>
      </c>
      <c r="BB57" s="120">
        <f>'[2]План 2023'!$R52</f>
        <v>0</v>
      </c>
      <c r="BC57" s="76">
        <f>'[3]СВОД по МО'!$GA$55</f>
        <v>0</v>
      </c>
      <c r="BD57" s="76">
        <f>'[3]СВОД по МО'!$GD$55</f>
        <v>0</v>
      </c>
      <c r="BE57" s="180">
        <f>'[1]План 2023'!$Q52</f>
        <v>0</v>
      </c>
      <c r="BF57" s="120">
        <f>'[1]План 2023'!$R52</f>
        <v>0</v>
      </c>
      <c r="BG57" s="14"/>
      <c r="BH57" s="58"/>
      <c r="BI57" s="5"/>
      <c r="BJ57" s="79"/>
      <c r="BK57" s="79"/>
      <c r="BL57" s="79"/>
      <c r="BM57" s="5"/>
      <c r="BN57" s="6"/>
      <c r="BO57" s="5"/>
      <c r="BP57" s="119"/>
      <c r="BQ57" s="174">
        <f>'[2]План 2023'!$S52</f>
        <v>0</v>
      </c>
      <c r="BR57" s="120">
        <f>'[2]План 2023'!$T52+'[2]План 2023'!$X52</f>
        <v>23313.790600000004</v>
      </c>
      <c r="BS57" s="76">
        <f>'[3]СВОД по МО'!$GJ$55</f>
        <v>0</v>
      </c>
      <c r="BT57" s="76">
        <f>'[3]СВОД по МО'!$GM$55</f>
        <v>0</v>
      </c>
      <c r="BU57" s="180">
        <f>'[1]План 2023'!$S52</f>
        <v>0</v>
      </c>
      <c r="BV57" s="120">
        <f>'[1]План 2023'!$T52+'[1]План 2023'!$X52</f>
        <v>23313.790600000004</v>
      </c>
      <c r="BW57" s="14"/>
      <c r="BX57" s="58"/>
      <c r="BY57" s="5"/>
      <c r="BZ57" s="79"/>
      <c r="CA57" s="79"/>
      <c r="CB57" s="79"/>
      <c r="CC57" s="5"/>
      <c r="CD57" s="79"/>
      <c r="CE57" s="5"/>
      <c r="CF57" s="119"/>
      <c r="CG57" s="174">
        <f>'[2]План 2023'!$W52</f>
        <v>2360</v>
      </c>
      <c r="CH57" s="120">
        <f>'[2]План 2023'!$X52</f>
        <v>23313.790600000004</v>
      </c>
      <c r="CI57" s="76">
        <f>'[3]СВОД по МО'!$GU$55</f>
        <v>0</v>
      </c>
      <c r="CJ57" s="76">
        <f>'[3]СВОД по МО'!$GX$55</f>
        <v>0</v>
      </c>
      <c r="CK57" s="180">
        <f>'[1]План 2023'!$W52</f>
        <v>2360</v>
      </c>
      <c r="CL57" s="120">
        <f>'[1]План 2023'!$X52</f>
        <v>23313.790600000004</v>
      </c>
      <c r="CM57" s="14"/>
      <c r="CN57" s="58"/>
      <c r="CO57" s="5"/>
      <c r="CP57" s="6"/>
      <c r="CQ57" s="5"/>
      <c r="CR57" s="6"/>
      <c r="CS57" s="5"/>
      <c r="CT57" s="164"/>
    </row>
    <row r="58" spans="1:100" x14ac:dyDescent="0.25">
      <c r="A58" s="178">
        <v>45</v>
      </c>
      <c r="B58" s="179">
        <f>'Скорая медицинская помощь'!B58</f>
        <v>410071</v>
      </c>
      <c r="C58" s="201" t="str">
        <f>'Скорая медицинская помощь'!C58</f>
        <v>ООО ДЦ "ЖЕМЧУЖИНА КАМЧАТКИ"</v>
      </c>
      <c r="D58" s="174">
        <f>'[2]План 2023'!$F53</f>
        <v>0</v>
      </c>
      <c r="E58" s="120">
        <f>'[2]План 2023'!$G53</f>
        <v>0</v>
      </c>
      <c r="F58" s="76">
        <f>'[3]СВОД по МО'!$EU$59</f>
        <v>0</v>
      </c>
      <c r="G58" s="76">
        <f>'[3]СВОД по МО'!$EX$59</f>
        <v>0</v>
      </c>
      <c r="H58" s="180">
        <f>'[1]План 2023'!$F53</f>
        <v>0</v>
      </c>
      <c r="I58" s="120">
        <f>'[1]План 2023'!$G53</f>
        <v>0</v>
      </c>
      <c r="J58" s="120">
        <f>'[1]План 2023'!$H53</f>
        <v>0</v>
      </c>
      <c r="K58" s="14">
        <f t="shared" si="21"/>
        <v>0</v>
      </c>
      <c r="L58" s="58">
        <f t="shared" si="22"/>
        <v>0</v>
      </c>
      <c r="M58" s="5"/>
      <c r="N58" s="79"/>
      <c r="O58" s="5"/>
      <c r="P58" s="79"/>
      <c r="Q58" s="79"/>
      <c r="R58" s="79"/>
      <c r="S58" s="5"/>
      <c r="T58" s="119"/>
      <c r="U58" s="174">
        <f>'[2]План 2023'!$K53</f>
        <v>0</v>
      </c>
      <c r="V58" s="120">
        <f>'[2]План 2023'!$L53</f>
        <v>0</v>
      </c>
      <c r="W58" s="76">
        <f>'[3]СВОД по МО'!$FI$59</f>
        <v>0</v>
      </c>
      <c r="X58" s="76">
        <f>'[3]СВОД по МО'!$FL$59</f>
        <v>0</v>
      </c>
      <c r="Y58" s="180">
        <f>'[1]План 2023'!$K53</f>
        <v>0</v>
      </c>
      <c r="Z58" s="120">
        <f>'[1]План 2023'!$L53</f>
        <v>0</v>
      </c>
      <c r="AA58" s="14">
        <f t="shared" ref="AA58:AB63" si="32">Y58-U58</f>
        <v>0</v>
      </c>
      <c r="AB58" s="58">
        <f t="shared" si="32"/>
        <v>0</v>
      </c>
      <c r="AC58" s="5"/>
      <c r="AD58" s="79"/>
      <c r="AE58" s="5"/>
      <c r="AF58" s="79"/>
      <c r="AG58" s="5"/>
      <c r="AH58" s="79"/>
      <c r="AI58" s="5"/>
      <c r="AJ58" s="119"/>
      <c r="AK58" s="191">
        <f>'[2]План 2023'!$O53</f>
        <v>0</v>
      </c>
      <c r="AL58" s="79">
        <f>'[2]План 2023'!$P53</f>
        <v>0</v>
      </c>
      <c r="AM58" s="76">
        <f>'[3]СВОД по МО'!$FU$59</f>
        <v>0</v>
      </c>
      <c r="AN58" s="76">
        <f>'[3]СВОД по МО'!$FX$59</f>
        <v>0</v>
      </c>
      <c r="AO58" s="79">
        <f>'[1]План 2023'!$O53</f>
        <v>0</v>
      </c>
      <c r="AP58" s="79">
        <f>'[1]План 2023'!$P53</f>
        <v>0</v>
      </c>
      <c r="AQ58" s="14">
        <f t="shared" si="23"/>
        <v>0</v>
      </c>
      <c r="AR58" s="359">
        <f t="shared" si="23"/>
        <v>0</v>
      </c>
      <c r="AS58" s="79"/>
      <c r="AT58" s="79"/>
      <c r="AU58" s="79"/>
      <c r="AV58" s="79"/>
      <c r="AW58" s="79"/>
      <c r="AX58" s="79"/>
      <c r="AY58" s="79"/>
      <c r="AZ58" s="119"/>
      <c r="BA58" s="174">
        <f>'[2]План 2023'!$Q53</f>
        <v>0</v>
      </c>
      <c r="BB58" s="120">
        <f>'[2]План 2023'!$R53</f>
        <v>0</v>
      </c>
      <c r="BC58" s="76">
        <f>'[3]СВОД по МО'!$GA$59</f>
        <v>0</v>
      </c>
      <c r="BD58" s="76">
        <f>'[3]СВОД по МО'!$GD$59</f>
        <v>0</v>
      </c>
      <c r="BE58" s="180">
        <f>'[1]План 2023'!$Q53</f>
        <v>0</v>
      </c>
      <c r="BF58" s="120">
        <f>'[1]План 2023'!$R53</f>
        <v>0</v>
      </c>
      <c r="BG58" s="14">
        <f t="shared" si="24"/>
        <v>0</v>
      </c>
      <c r="BH58" s="58">
        <f t="shared" si="25"/>
        <v>0</v>
      </c>
      <c r="BI58" s="5"/>
      <c r="BJ58" s="79"/>
      <c r="BK58" s="79"/>
      <c r="BL58" s="79"/>
      <c r="BM58" s="5"/>
      <c r="BN58" s="6"/>
      <c r="BO58" s="5"/>
      <c r="BP58" s="119"/>
      <c r="BQ58" s="174">
        <f>'[2]План 2023'!$S53</f>
        <v>0</v>
      </c>
      <c r="BR58" s="120">
        <f>'[2]План 2023'!$T53+'[2]План 2023'!$X53</f>
        <v>0</v>
      </c>
      <c r="BS58" s="76">
        <f>'[3]СВОД по МО'!$GJ$59</f>
        <v>0</v>
      </c>
      <c r="BT58" s="76">
        <f>'[3]СВОД по МО'!$GM$59</f>
        <v>0</v>
      </c>
      <c r="BU58" s="180">
        <f>'[1]План 2023'!$S53</f>
        <v>0</v>
      </c>
      <c r="BV58" s="120">
        <f>'[1]План 2023'!$T53+'[1]План 2023'!$X53</f>
        <v>0</v>
      </c>
      <c r="BW58" s="14">
        <f t="shared" si="26"/>
        <v>0</v>
      </c>
      <c r="BX58" s="58">
        <f>BV58-BR58</f>
        <v>0</v>
      </c>
      <c r="BY58" s="5"/>
      <c r="BZ58" s="79"/>
      <c r="CA58" s="79"/>
      <c r="CB58" s="79"/>
      <c r="CC58" s="5"/>
      <c r="CD58" s="79"/>
      <c r="CE58" s="5"/>
      <c r="CF58" s="119"/>
      <c r="CG58" s="174">
        <f>'[2]План 2023'!$W53</f>
        <v>0</v>
      </c>
      <c r="CH58" s="120">
        <f>'[2]План 2023'!$X53</f>
        <v>0</v>
      </c>
      <c r="CI58" s="76">
        <f>'[3]СВОД по МО'!$GU$59</f>
        <v>0</v>
      </c>
      <c r="CJ58" s="76">
        <f>'[3]СВОД по МО'!$GX$59</f>
        <v>0</v>
      </c>
      <c r="CK58" s="180">
        <f>'[1]План 2023'!$W53</f>
        <v>0</v>
      </c>
      <c r="CL58" s="120">
        <f>'[1]План 2023'!$X53</f>
        <v>0</v>
      </c>
      <c r="CM58" s="14">
        <f t="shared" si="28"/>
        <v>0</v>
      </c>
      <c r="CN58" s="58">
        <f t="shared" si="29"/>
        <v>0</v>
      </c>
      <c r="CO58" s="5"/>
      <c r="CP58" s="6"/>
      <c r="CQ58" s="5"/>
      <c r="CR58" s="6"/>
      <c r="CS58" s="5"/>
      <c r="CT58" s="164"/>
    </row>
    <row r="59" spans="1:100" x14ac:dyDescent="0.25">
      <c r="A59" s="178">
        <v>46</v>
      </c>
      <c r="B59" s="179" t="str">
        <f>'Скорая медицинская помощь'!B59</f>
        <v>410076</v>
      </c>
      <c r="C59" s="201" t="str">
        <f>'Скорая медицинская помощь'!C59</f>
        <v>ЧУЗ "КБ "РЖД-МЕДИЦИНА" Г.ВЛАДИВОСТОК</v>
      </c>
      <c r="D59" s="174">
        <f>'[2]План 2023'!$F54</f>
        <v>0</v>
      </c>
      <c r="E59" s="120">
        <f>'[2]План 2023'!$G54</f>
        <v>0</v>
      </c>
      <c r="F59" s="76">
        <f>'[3]СВОД по МО'!$EU$60</f>
        <v>0</v>
      </c>
      <c r="G59" s="76">
        <f>'[3]СВОД по МО'!$EX$60</f>
        <v>0</v>
      </c>
      <c r="H59" s="180">
        <f>'[1]План 2023'!$F54</f>
        <v>0</v>
      </c>
      <c r="I59" s="120">
        <f>'[1]План 2023'!$G54</f>
        <v>0</v>
      </c>
      <c r="J59" s="120">
        <f>'[1]План 2023'!$H54</f>
        <v>0</v>
      </c>
      <c r="K59" s="14">
        <f t="shared" si="21"/>
        <v>0</v>
      </c>
      <c r="L59" s="58">
        <f t="shared" si="22"/>
        <v>0</v>
      </c>
      <c r="M59" s="5"/>
      <c r="N59" s="79"/>
      <c r="O59" s="5"/>
      <c r="P59" s="79"/>
      <c r="Q59" s="79"/>
      <c r="R59" s="79"/>
      <c r="S59" s="5"/>
      <c r="T59" s="119"/>
      <c r="U59" s="174">
        <f>'[2]План 2023'!$K54</f>
        <v>0</v>
      </c>
      <c r="V59" s="120">
        <f>'[2]План 2023'!$L54</f>
        <v>0</v>
      </c>
      <c r="W59" s="76">
        <f>'[3]СВОД по МО'!$FI$60</f>
        <v>0</v>
      </c>
      <c r="X59" s="76">
        <f>'[3]СВОД по МО'!$FL$60</f>
        <v>0</v>
      </c>
      <c r="Y59" s="180">
        <f>'[1]План 2023'!$K54</f>
        <v>0</v>
      </c>
      <c r="Z59" s="120">
        <f>'[1]План 2023'!$L54</f>
        <v>0</v>
      </c>
      <c r="AA59" s="14">
        <f t="shared" si="32"/>
        <v>0</v>
      </c>
      <c r="AB59" s="58">
        <f t="shared" si="32"/>
        <v>0</v>
      </c>
      <c r="AC59" s="5"/>
      <c r="AD59" s="79"/>
      <c r="AE59" s="5"/>
      <c r="AF59" s="79"/>
      <c r="AG59" s="5"/>
      <c r="AH59" s="79"/>
      <c r="AI59" s="5"/>
      <c r="AJ59" s="119"/>
      <c r="AK59" s="191">
        <f>'[2]План 2023'!$O54</f>
        <v>0</v>
      </c>
      <c r="AL59" s="79">
        <f>'[2]План 2023'!$P54</f>
        <v>0</v>
      </c>
      <c r="AM59" s="76">
        <f>'[3]СВОД по МО'!$FU$60</f>
        <v>0</v>
      </c>
      <c r="AN59" s="76">
        <f>'[3]СВОД по МО'!$FX$60</f>
        <v>0</v>
      </c>
      <c r="AO59" s="79">
        <f>'[1]План 2023'!$O54</f>
        <v>0</v>
      </c>
      <c r="AP59" s="79">
        <f>'[1]План 2023'!$P54</f>
        <v>0</v>
      </c>
      <c r="AQ59" s="14">
        <f t="shared" si="23"/>
        <v>0</v>
      </c>
      <c r="AR59" s="359">
        <f t="shared" si="23"/>
        <v>0</v>
      </c>
      <c r="AS59" s="79"/>
      <c r="AT59" s="79"/>
      <c r="AU59" s="79"/>
      <c r="AV59" s="79"/>
      <c r="AW59" s="79"/>
      <c r="AX59" s="79"/>
      <c r="AY59" s="79"/>
      <c r="AZ59" s="119"/>
      <c r="BA59" s="174">
        <f>'[2]План 2023'!$Q54</f>
        <v>0</v>
      </c>
      <c r="BB59" s="120">
        <f>'[2]План 2023'!$R54</f>
        <v>0</v>
      </c>
      <c r="BC59" s="76">
        <f>'[3]СВОД по МО'!$GA$60</f>
        <v>0</v>
      </c>
      <c r="BD59" s="76">
        <f>'[3]СВОД по МО'!$GD$60</f>
        <v>0</v>
      </c>
      <c r="BE59" s="180">
        <f>'[1]План 2023'!$Q54</f>
        <v>0</v>
      </c>
      <c r="BF59" s="120">
        <f>'[1]План 2023'!$R54</f>
        <v>0</v>
      </c>
      <c r="BG59" s="14">
        <f t="shared" si="24"/>
        <v>0</v>
      </c>
      <c r="BH59" s="58">
        <f t="shared" si="25"/>
        <v>0</v>
      </c>
      <c r="BI59" s="5"/>
      <c r="BJ59" s="79"/>
      <c r="BK59" s="79"/>
      <c r="BL59" s="79"/>
      <c r="BM59" s="5"/>
      <c r="BN59" s="6"/>
      <c r="BO59" s="5"/>
      <c r="BP59" s="119"/>
      <c r="BQ59" s="174">
        <f>'[2]План 2023'!$S54</f>
        <v>0</v>
      </c>
      <c r="BR59" s="120">
        <f>'[2]План 2023'!$T54+'[2]План 2023'!$X54</f>
        <v>0</v>
      </c>
      <c r="BS59" s="76">
        <f>'[3]СВОД по МО'!$GJ$60</f>
        <v>0</v>
      </c>
      <c r="BT59" s="76">
        <f>'[3]СВОД по МО'!$GM$60</f>
        <v>0</v>
      </c>
      <c r="BU59" s="180">
        <f>'[1]План 2023'!$S54</f>
        <v>0</v>
      </c>
      <c r="BV59" s="120">
        <f>'[1]План 2023'!$T54+'[1]План 2023'!$X54</f>
        <v>0</v>
      </c>
      <c r="BW59" s="14">
        <f t="shared" si="26"/>
        <v>0</v>
      </c>
      <c r="BX59" s="58">
        <f t="shared" si="27"/>
        <v>0</v>
      </c>
      <c r="BY59" s="5"/>
      <c r="BZ59" s="79"/>
      <c r="CA59" s="79"/>
      <c r="CB59" s="79"/>
      <c r="CC59" s="5"/>
      <c r="CD59" s="79"/>
      <c r="CE59" s="5"/>
      <c r="CF59" s="119"/>
      <c r="CG59" s="174">
        <f>'[2]План 2023'!$W54</f>
        <v>0</v>
      </c>
      <c r="CH59" s="120">
        <f>'[2]План 2023'!$X54</f>
        <v>0</v>
      </c>
      <c r="CI59" s="76">
        <f>'[3]СВОД по МО'!$GU$60</f>
        <v>0</v>
      </c>
      <c r="CJ59" s="76">
        <f>'[3]СВОД по МО'!$GX$60</f>
        <v>0</v>
      </c>
      <c r="CK59" s="180">
        <f>'[1]План 2023'!$W54</f>
        <v>0</v>
      </c>
      <c r="CL59" s="120">
        <f>'[1]План 2023'!$X54</f>
        <v>0</v>
      </c>
      <c r="CM59" s="14">
        <f t="shared" si="28"/>
        <v>0</v>
      </c>
      <c r="CN59" s="58">
        <f t="shared" si="29"/>
        <v>0</v>
      </c>
      <c r="CO59" s="5"/>
      <c r="CP59" s="6"/>
      <c r="CQ59" s="5"/>
      <c r="CR59" s="6"/>
      <c r="CS59" s="5"/>
      <c r="CT59" s="164"/>
    </row>
    <row r="60" spans="1:100" x14ac:dyDescent="0.25">
      <c r="A60" s="178">
        <v>47</v>
      </c>
      <c r="B60" s="179">
        <f>'Скорая медицинская помощь'!B60</f>
        <v>410077</v>
      </c>
      <c r="C60" s="201" t="str">
        <f>'Скорая медицинская помощь'!C60</f>
        <v>ЦЕНТР СПИД</v>
      </c>
      <c r="D60" s="174">
        <f>'[2]План 2023'!$F55</f>
        <v>0</v>
      </c>
      <c r="E60" s="120">
        <f>'[2]План 2023'!$G55</f>
        <v>0</v>
      </c>
      <c r="F60" s="76">
        <f>'[3]СВОД по МО'!$EU$61</f>
        <v>0</v>
      </c>
      <c r="G60" s="76">
        <f>'[3]СВОД по МО'!$EX$61</f>
        <v>0</v>
      </c>
      <c r="H60" s="180">
        <f>'[1]План 2023'!$F55</f>
        <v>0</v>
      </c>
      <c r="I60" s="120">
        <f>'[1]План 2023'!$G55</f>
        <v>0</v>
      </c>
      <c r="J60" s="120">
        <f>'[1]План 2023'!$H55</f>
        <v>0</v>
      </c>
      <c r="K60" s="14">
        <f t="shared" si="21"/>
        <v>0</v>
      </c>
      <c r="L60" s="58">
        <f t="shared" si="22"/>
        <v>0</v>
      </c>
      <c r="M60" s="5"/>
      <c r="N60" s="79"/>
      <c r="O60" s="5"/>
      <c r="P60" s="79"/>
      <c r="Q60" s="79"/>
      <c r="R60" s="79"/>
      <c r="S60" s="5"/>
      <c r="T60" s="119"/>
      <c r="U60" s="174">
        <f>'[2]План 2023'!$K55</f>
        <v>628</v>
      </c>
      <c r="V60" s="120">
        <f>'[2]План 2023'!$L55</f>
        <v>1273.32</v>
      </c>
      <c r="W60" s="76">
        <f>'[3]СВОД по МО'!$FI$61</f>
        <v>610</v>
      </c>
      <c r="X60" s="76">
        <f>'[3]СВОД по МО'!$FL$61</f>
        <v>1238.8513800000001</v>
      </c>
      <c r="Y60" s="180">
        <f>'[1]План 2023'!$K55</f>
        <v>628</v>
      </c>
      <c r="Z60" s="120">
        <f>'[1]План 2023'!$L55</f>
        <v>1273.32</v>
      </c>
      <c r="AA60" s="14">
        <f t="shared" si="32"/>
        <v>0</v>
      </c>
      <c r="AB60" s="58">
        <f t="shared" si="32"/>
        <v>0</v>
      </c>
      <c r="AC60" s="5"/>
      <c r="AD60" s="79"/>
      <c r="AE60" s="5"/>
      <c r="AF60" s="79"/>
      <c r="AG60" s="5"/>
      <c r="AH60" s="79"/>
      <c r="AI60" s="5"/>
      <c r="AJ60" s="119"/>
      <c r="AK60" s="191">
        <f>'[2]План 2023'!$O55</f>
        <v>0</v>
      </c>
      <c r="AL60" s="79">
        <f>'[2]План 2023'!$P55</f>
        <v>0</v>
      </c>
      <c r="AM60" s="76">
        <f>'[3]СВОД по МО'!$FU$61</f>
        <v>0</v>
      </c>
      <c r="AN60" s="76">
        <f>'[3]СВОД по МО'!$FX$61</f>
        <v>0</v>
      </c>
      <c r="AO60" s="79">
        <f>'[1]План 2023'!$O55</f>
        <v>0</v>
      </c>
      <c r="AP60" s="79">
        <f>'[1]План 2023'!$P55</f>
        <v>0</v>
      </c>
      <c r="AQ60" s="14">
        <f t="shared" si="23"/>
        <v>0</v>
      </c>
      <c r="AR60" s="359">
        <f t="shared" si="23"/>
        <v>0</v>
      </c>
      <c r="AS60" s="79"/>
      <c r="AT60" s="79"/>
      <c r="AU60" s="79"/>
      <c r="AV60" s="79"/>
      <c r="AW60" s="79"/>
      <c r="AX60" s="79"/>
      <c r="AY60" s="79"/>
      <c r="AZ60" s="119"/>
      <c r="BA60" s="174">
        <f>'[2]План 2023'!$Q55</f>
        <v>200</v>
      </c>
      <c r="BB60" s="120">
        <f>'[2]План 2023'!$R55</f>
        <v>656.34</v>
      </c>
      <c r="BC60" s="76">
        <f>'[3]СВОД по МО'!$GA$61</f>
        <v>90</v>
      </c>
      <c r="BD60" s="76">
        <f>'[3]СВОД по МО'!$GD$61</f>
        <v>258.92696999999998</v>
      </c>
      <c r="BE60" s="180">
        <f>'[1]План 2023'!$Q55</f>
        <v>200</v>
      </c>
      <c r="BF60" s="120">
        <f>'[1]План 2023'!$R55</f>
        <v>656.34</v>
      </c>
      <c r="BG60" s="14">
        <f t="shared" si="24"/>
        <v>0</v>
      </c>
      <c r="BH60" s="58">
        <f t="shared" si="25"/>
        <v>0</v>
      </c>
      <c r="BI60" s="5"/>
      <c r="BJ60" s="79"/>
      <c r="BK60" s="79"/>
      <c r="BL60" s="79"/>
      <c r="BM60" s="5"/>
      <c r="BN60" s="6"/>
      <c r="BO60" s="5"/>
      <c r="BP60" s="119"/>
      <c r="BQ60" s="174">
        <f>'[2]План 2023'!$S55</f>
        <v>500</v>
      </c>
      <c r="BR60" s="120">
        <f>'[2]План 2023'!$T55+'[2]План 2023'!$X55</f>
        <v>250908.91510000013</v>
      </c>
      <c r="BS60" s="76">
        <f>'[3]СВОД по МО'!$GJ$61</f>
        <v>368</v>
      </c>
      <c r="BT60" s="76">
        <f>'[3]СВОД по МО'!$GM$61</f>
        <v>2108.2092899999998</v>
      </c>
      <c r="BU60" s="180">
        <f>'[1]План 2023'!$S55</f>
        <v>500</v>
      </c>
      <c r="BV60" s="120">
        <f>'[1]План 2023'!$T55+'[1]План 2023'!$X55</f>
        <v>250908.91510000013</v>
      </c>
      <c r="BW60" s="14">
        <f t="shared" si="26"/>
        <v>0</v>
      </c>
      <c r="BX60" s="58">
        <f>BV60-BR60</f>
        <v>0</v>
      </c>
      <c r="BY60" s="5"/>
      <c r="BZ60" s="79"/>
      <c r="CA60" s="79"/>
      <c r="CB60" s="79"/>
      <c r="CC60" s="5"/>
      <c r="CD60" s="79"/>
      <c r="CE60" s="5"/>
      <c r="CF60" s="119"/>
      <c r="CG60" s="174">
        <f>'[2]План 2023'!$W55</f>
        <v>1149130</v>
      </c>
      <c r="CH60" s="120">
        <f>'[2]План 2023'!$X55</f>
        <v>248042.21510000012</v>
      </c>
      <c r="CI60" s="76">
        <f>'[3]СВОД по МО'!$GU$61</f>
        <v>994939</v>
      </c>
      <c r="CJ60" s="76">
        <f>'[3]СВОД по МО'!$GX$61</f>
        <v>192496.58882999991</v>
      </c>
      <c r="CK60" s="180">
        <f>'[1]План 2023'!$W55</f>
        <v>1149130</v>
      </c>
      <c r="CL60" s="120">
        <f>'[1]План 2023'!$X55</f>
        <v>248042.21510000012</v>
      </c>
      <c r="CM60" s="14">
        <f t="shared" si="28"/>
        <v>0</v>
      </c>
      <c r="CN60" s="58">
        <f>CL60-CH60</f>
        <v>0</v>
      </c>
      <c r="CO60" s="5"/>
      <c r="CP60" s="6"/>
      <c r="CQ60" s="5"/>
      <c r="CR60" s="6"/>
      <c r="CS60" s="5"/>
      <c r="CT60" s="164"/>
    </row>
    <row r="61" spans="1:100" x14ac:dyDescent="0.25">
      <c r="A61" s="178">
        <v>48</v>
      </c>
      <c r="B61" s="179" t="str">
        <f>'Скорая медицинская помощь'!B61</f>
        <v>410080</v>
      </c>
      <c r="C61" s="201" t="str">
        <f>'Скорая медицинская помощь'!C61</f>
        <v>ООО "МК ДОКТОР РЯДОМ"</v>
      </c>
      <c r="D61" s="174">
        <f>'[2]План 2023'!$F56</f>
        <v>0</v>
      </c>
      <c r="E61" s="120">
        <f>'[2]План 2023'!$G56</f>
        <v>0</v>
      </c>
      <c r="F61" s="76">
        <f>'[3]СВОД по МО'!$EU$62</f>
        <v>0</v>
      </c>
      <c r="G61" s="76">
        <f>'[3]СВОД по МО'!$EX$62</f>
        <v>0</v>
      </c>
      <c r="H61" s="180">
        <f>'[1]План 2023'!$F56</f>
        <v>0</v>
      </c>
      <c r="I61" s="120">
        <f>'[1]План 2023'!$G56</f>
        <v>0</v>
      </c>
      <c r="J61" s="120">
        <f>'[1]План 2023'!$H56</f>
        <v>0</v>
      </c>
      <c r="K61" s="14">
        <f t="shared" si="21"/>
        <v>0</v>
      </c>
      <c r="L61" s="58">
        <f t="shared" si="22"/>
        <v>0</v>
      </c>
      <c r="M61" s="5"/>
      <c r="N61" s="79"/>
      <c r="O61" s="5"/>
      <c r="P61" s="79"/>
      <c r="Q61" s="79"/>
      <c r="R61" s="79"/>
      <c r="S61" s="5"/>
      <c r="T61" s="119"/>
      <c r="U61" s="174">
        <f>'[2]План 2023'!$K56</f>
        <v>0</v>
      </c>
      <c r="V61" s="120">
        <f>'[2]План 2023'!$L56</f>
        <v>0</v>
      </c>
      <c r="W61" s="76">
        <f>'[3]СВОД по МО'!$FI$62</f>
        <v>0</v>
      </c>
      <c r="X61" s="76">
        <f>'[3]СВОД по МО'!$FL$62</f>
        <v>0</v>
      </c>
      <c r="Y61" s="180">
        <f>'[1]План 2023'!$K56</f>
        <v>0</v>
      </c>
      <c r="Z61" s="120">
        <f>'[1]План 2023'!$L56</f>
        <v>0</v>
      </c>
      <c r="AA61" s="14">
        <f t="shared" si="32"/>
        <v>0</v>
      </c>
      <c r="AB61" s="58">
        <f t="shared" si="32"/>
        <v>0</v>
      </c>
      <c r="AC61" s="5"/>
      <c r="AD61" s="79"/>
      <c r="AE61" s="5"/>
      <c r="AF61" s="79"/>
      <c r="AG61" s="5"/>
      <c r="AH61" s="79"/>
      <c r="AI61" s="5"/>
      <c r="AJ61" s="119"/>
      <c r="AK61" s="191">
        <f>'[2]План 2023'!$O56</f>
        <v>0</v>
      </c>
      <c r="AL61" s="79">
        <f>'[2]План 2023'!$P56</f>
        <v>0</v>
      </c>
      <c r="AM61" s="76">
        <f>'[3]СВОД по МО'!$FU$62</f>
        <v>0</v>
      </c>
      <c r="AN61" s="76">
        <f>'[3]СВОД по МО'!$FX$62</f>
        <v>0</v>
      </c>
      <c r="AO61" s="79">
        <f>'[1]План 2023'!$O56</f>
        <v>0</v>
      </c>
      <c r="AP61" s="79">
        <f>'[1]План 2023'!$P56</f>
        <v>0</v>
      </c>
      <c r="AQ61" s="14">
        <f t="shared" si="23"/>
        <v>0</v>
      </c>
      <c r="AR61" s="359">
        <f t="shared" si="23"/>
        <v>0</v>
      </c>
      <c r="AS61" s="79"/>
      <c r="AT61" s="79"/>
      <c r="AU61" s="79"/>
      <c r="AV61" s="79"/>
      <c r="AW61" s="79"/>
      <c r="AX61" s="79"/>
      <c r="AY61" s="79"/>
      <c r="AZ61" s="119"/>
      <c r="BA61" s="174">
        <f>'[2]План 2023'!$Q56</f>
        <v>0</v>
      </c>
      <c r="BB61" s="120">
        <f>'[2]План 2023'!$R56</f>
        <v>0</v>
      </c>
      <c r="BC61" s="76">
        <f>'[3]СВОД по МО'!$GA$62</f>
        <v>0</v>
      </c>
      <c r="BD61" s="76">
        <f>'[3]СВОД по МО'!$GD$62</f>
        <v>0</v>
      </c>
      <c r="BE61" s="180">
        <f>'[1]План 2023'!$Q56</f>
        <v>0</v>
      </c>
      <c r="BF61" s="120">
        <f>'[1]План 2023'!$R56</f>
        <v>0</v>
      </c>
      <c r="BG61" s="14">
        <f t="shared" si="24"/>
        <v>0</v>
      </c>
      <c r="BH61" s="58">
        <f t="shared" si="25"/>
        <v>0</v>
      </c>
      <c r="BI61" s="5"/>
      <c r="BJ61" s="79"/>
      <c r="BK61" s="79"/>
      <c r="BL61" s="79"/>
      <c r="BM61" s="5"/>
      <c r="BN61" s="6"/>
      <c r="BO61" s="5"/>
      <c r="BP61" s="119"/>
      <c r="BQ61" s="174">
        <f>'[2]План 2023'!$S56</f>
        <v>0</v>
      </c>
      <c r="BR61" s="120">
        <f>'[2]План 2023'!$T56+'[2]План 2023'!$X56</f>
        <v>0</v>
      </c>
      <c r="BS61" s="76">
        <f>'[3]СВОД по МО'!$GJ$62</f>
        <v>0</v>
      </c>
      <c r="BT61" s="76">
        <f>'[3]СВОД по МО'!$GM$62</f>
        <v>0</v>
      </c>
      <c r="BU61" s="180">
        <f>'[1]План 2023'!$S56</f>
        <v>0</v>
      </c>
      <c r="BV61" s="120">
        <f>'[1]План 2023'!$T56+'[1]План 2023'!$X56</f>
        <v>0</v>
      </c>
      <c r="BW61" s="14">
        <f t="shared" si="26"/>
        <v>0</v>
      </c>
      <c r="BX61" s="58">
        <f t="shared" si="27"/>
        <v>0</v>
      </c>
      <c r="BY61" s="5"/>
      <c r="BZ61" s="79"/>
      <c r="CA61" s="79"/>
      <c r="CB61" s="79"/>
      <c r="CC61" s="5"/>
      <c r="CD61" s="79"/>
      <c r="CE61" s="5"/>
      <c r="CF61" s="119"/>
      <c r="CG61" s="174">
        <f>'[2]План 2023'!$W56</f>
        <v>0</v>
      </c>
      <c r="CH61" s="120">
        <f>'[2]План 2023'!$X56</f>
        <v>0</v>
      </c>
      <c r="CI61" s="76">
        <f>'[3]СВОД по МО'!$GU$62</f>
        <v>0</v>
      </c>
      <c r="CJ61" s="76">
        <f>'[3]СВОД по МО'!$GX$62</f>
        <v>0</v>
      </c>
      <c r="CK61" s="180">
        <f>'[1]План 2023'!$W56</f>
        <v>0</v>
      </c>
      <c r="CL61" s="120">
        <f>'[1]План 2023'!$X56</f>
        <v>0</v>
      </c>
      <c r="CM61" s="14">
        <f t="shared" si="28"/>
        <v>0</v>
      </c>
      <c r="CN61" s="58">
        <f t="shared" si="29"/>
        <v>0</v>
      </c>
      <c r="CO61" s="5"/>
      <c r="CP61" s="6"/>
      <c r="CQ61" s="5"/>
      <c r="CR61" s="6"/>
      <c r="CS61" s="5"/>
      <c r="CT61" s="164"/>
    </row>
    <row r="62" spans="1:100" x14ac:dyDescent="0.25">
      <c r="A62" s="178">
        <v>49</v>
      </c>
      <c r="B62" s="179" t="str">
        <f>'Скорая медицинская помощь'!B62</f>
        <v>410084</v>
      </c>
      <c r="C62" s="201" t="str">
        <f>'Скорая медицинская помощь'!C62</f>
        <v>ООО "М-ЛАЙН"</v>
      </c>
      <c r="D62" s="174">
        <f>'[2]План 2023'!$F57</f>
        <v>0</v>
      </c>
      <c r="E62" s="120">
        <f>'[2]План 2023'!$G57</f>
        <v>0</v>
      </c>
      <c r="F62" s="76">
        <f>'[3]СВОД по МО'!$EU$63</f>
        <v>0</v>
      </c>
      <c r="G62" s="76">
        <f>'[3]СВОД по МО'!$EX$63</f>
        <v>0</v>
      </c>
      <c r="H62" s="180">
        <f>'[1]План 2023'!$F57</f>
        <v>0</v>
      </c>
      <c r="I62" s="120">
        <f>'[1]План 2023'!$G57</f>
        <v>0</v>
      </c>
      <c r="J62" s="120">
        <f>'[1]План 2023'!$H57</f>
        <v>0</v>
      </c>
      <c r="K62" s="14">
        <f t="shared" si="21"/>
        <v>0</v>
      </c>
      <c r="L62" s="58">
        <f t="shared" si="22"/>
        <v>0</v>
      </c>
      <c r="M62" s="5"/>
      <c r="N62" s="79"/>
      <c r="O62" s="5"/>
      <c r="P62" s="79"/>
      <c r="Q62" s="79"/>
      <c r="R62" s="79"/>
      <c r="S62" s="5"/>
      <c r="T62" s="119"/>
      <c r="U62" s="174">
        <f>'[2]План 2023'!$K57</f>
        <v>0</v>
      </c>
      <c r="V62" s="120">
        <f>'[2]План 2023'!$L57</f>
        <v>0</v>
      </c>
      <c r="W62" s="76">
        <f>'[3]СВОД по МО'!$FI$63</f>
        <v>0</v>
      </c>
      <c r="X62" s="76">
        <f>'[3]СВОД по МО'!$FL$63</f>
        <v>0</v>
      </c>
      <c r="Y62" s="180">
        <f>'[1]План 2023'!$K57</f>
        <v>0</v>
      </c>
      <c r="Z62" s="120">
        <f>'[1]План 2023'!$L57</f>
        <v>0</v>
      </c>
      <c r="AA62" s="14">
        <f t="shared" si="32"/>
        <v>0</v>
      </c>
      <c r="AB62" s="58">
        <f t="shared" si="32"/>
        <v>0</v>
      </c>
      <c r="AC62" s="5"/>
      <c r="AD62" s="79"/>
      <c r="AE62" s="5"/>
      <c r="AF62" s="79"/>
      <c r="AG62" s="5"/>
      <c r="AH62" s="79"/>
      <c r="AI62" s="5"/>
      <c r="AJ62" s="119"/>
      <c r="AK62" s="191">
        <f>'[2]План 2023'!$O57</f>
        <v>0</v>
      </c>
      <c r="AL62" s="79">
        <f>'[2]План 2023'!$P57</f>
        <v>0</v>
      </c>
      <c r="AM62" s="76">
        <f>'[3]СВОД по МО'!$FU$63</f>
        <v>0</v>
      </c>
      <c r="AN62" s="76">
        <f>'[3]СВОД по МО'!$FX$63</f>
        <v>0</v>
      </c>
      <c r="AO62" s="79">
        <f>'[1]План 2023'!$O57</f>
        <v>0</v>
      </c>
      <c r="AP62" s="79">
        <f>'[1]План 2023'!$P57</f>
        <v>0</v>
      </c>
      <c r="AQ62" s="14">
        <f t="shared" si="23"/>
        <v>0</v>
      </c>
      <c r="AR62" s="359">
        <f t="shared" si="23"/>
        <v>0</v>
      </c>
      <c r="AS62" s="79"/>
      <c r="AT62" s="79"/>
      <c r="AU62" s="79"/>
      <c r="AV62" s="79"/>
      <c r="AW62" s="79"/>
      <c r="AX62" s="79"/>
      <c r="AY62" s="79"/>
      <c r="AZ62" s="119"/>
      <c r="BA62" s="174">
        <f>'[2]План 2023'!$Q57</f>
        <v>0</v>
      </c>
      <c r="BB62" s="120">
        <f>'[2]План 2023'!$R57</f>
        <v>0</v>
      </c>
      <c r="BC62" s="76">
        <f>'[3]СВОД по МО'!$GA$63</f>
        <v>0</v>
      </c>
      <c r="BD62" s="76">
        <f>'[3]СВОД по МО'!$GD$63</f>
        <v>0</v>
      </c>
      <c r="BE62" s="180">
        <f>'[1]План 2023'!$Q57</f>
        <v>0</v>
      </c>
      <c r="BF62" s="120">
        <f>'[1]План 2023'!$R57</f>
        <v>0</v>
      </c>
      <c r="BG62" s="14">
        <f t="shared" si="24"/>
        <v>0</v>
      </c>
      <c r="BH62" s="58">
        <f t="shared" si="25"/>
        <v>0</v>
      </c>
      <c r="BI62" s="5"/>
      <c r="BJ62" s="79"/>
      <c r="BK62" s="79"/>
      <c r="BL62" s="79"/>
      <c r="BM62" s="5"/>
      <c r="BN62" s="6"/>
      <c r="BO62" s="5"/>
      <c r="BP62" s="119"/>
      <c r="BQ62" s="174">
        <f>'[2]План 2023'!$S57</f>
        <v>0</v>
      </c>
      <c r="BR62" s="120">
        <f>'[2]План 2023'!$T57+'[2]План 2023'!$X57</f>
        <v>0</v>
      </c>
      <c r="BS62" s="76">
        <f>'[3]СВОД по МО'!$GJ$63</f>
        <v>0</v>
      </c>
      <c r="BT62" s="76">
        <f>'[3]СВОД по МО'!$GM$63</f>
        <v>0</v>
      </c>
      <c r="BU62" s="180">
        <f>'[1]План 2023'!$S57</f>
        <v>0</v>
      </c>
      <c r="BV62" s="120">
        <f>'[1]План 2023'!$T57+'[1]План 2023'!$X57</f>
        <v>0</v>
      </c>
      <c r="BW62" s="14">
        <f t="shared" si="26"/>
        <v>0</v>
      </c>
      <c r="BX62" s="58">
        <f t="shared" si="27"/>
        <v>0</v>
      </c>
      <c r="BY62" s="5"/>
      <c r="BZ62" s="79"/>
      <c r="CA62" s="79"/>
      <c r="CB62" s="79"/>
      <c r="CC62" s="5"/>
      <c r="CD62" s="79"/>
      <c r="CE62" s="5"/>
      <c r="CF62" s="119"/>
      <c r="CG62" s="174">
        <f>'[2]План 2023'!$W57</f>
        <v>0</v>
      </c>
      <c r="CH62" s="120">
        <f>'[2]План 2023'!$X57</f>
        <v>0</v>
      </c>
      <c r="CI62" s="76">
        <f>'[3]СВОД по МО'!$GU$63</f>
        <v>0</v>
      </c>
      <c r="CJ62" s="76">
        <f>'[3]СВОД по МО'!$GX$63</f>
        <v>0</v>
      </c>
      <c r="CK62" s="180">
        <f>'[1]План 2023'!$W57</f>
        <v>0</v>
      </c>
      <c r="CL62" s="120">
        <f>'[1]План 2023'!$X57</f>
        <v>0</v>
      </c>
      <c r="CM62" s="14">
        <f t="shared" si="28"/>
        <v>0</v>
      </c>
      <c r="CN62" s="58">
        <f t="shared" si="29"/>
        <v>0</v>
      </c>
      <c r="CO62" s="5"/>
      <c r="CP62" s="6"/>
      <c r="CQ62" s="5"/>
      <c r="CR62" s="6"/>
      <c r="CS62" s="5"/>
      <c r="CT62" s="164"/>
    </row>
    <row r="63" spans="1:100" x14ac:dyDescent="0.25">
      <c r="A63" s="178">
        <v>50</v>
      </c>
      <c r="B63" s="179" t="str">
        <f>'Скорая медицинская помощь'!B63</f>
        <v>410087</v>
      </c>
      <c r="C63" s="201" t="str">
        <f>'Скорая медицинская помощь'!C63</f>
        <v>ООО "ЮНИЛАБ-ХАБАРОВСК"</v>
      </c>
      <c r="D63" s="174">
        <f>'[2]План 2023'!$F58</f>
        <v>0</v>
      </c>
      <c r="E63" s="120">
        <f>'[2]План 2023'!$G58</f>
        <v>0</v>
      </c>
      <c r="F63" s="76">
        <f>'[3]СВОД по МО'!$EU$64</f>
        <v>0</v>
      </c>
      <c r="G63" s="76">
        <f>'[3]СВОД по МО'!$EX$64</f>
        <v>0</v>
      </c>
      <c r="H63" s="180">
        <f>'[1]План 2023'!$F58</f>
        <v>0</v>
      </c>
      <c r="I63" s="120">
        <f>'[1]План 2023'!$G58</f>
        <v>0</v>
      </c>
      <c r="J63" s="120">
        <f>'[1]План 2023'!$H58</f>
        <v>0</v>
      </c>
      <c r="K63" s="14">
        <f t="shared" si="21"/>
        <v>0</v>
      </c>
      <c r="L63" s="58">
        <f t="shared" si="22"/>
        <v>0</v>
      </c>
      <c r="M63" s="5"/>
      <c r="N63" s="79"/>
      <c r="O63" s="5"/>
      <c r="P63" s="79"/>
      <c r="Q63" s="79"/>
      <c r="R63" s="79"/>
      <c r="S63" s="5"/>
      <c r="T63" s="119"/>
      <c r="U63" s="174">
        <f>'[2]План 2023'!$K58</f>
        <v>0</v>
      </c>
      <c r="V63" s="120">
        <f>'[2]План 2023'!$L58</f>
        <v>0</v>
      </c>
      <c r="W63" s="76">
        <f>'[3]СВОД по МО'!$FI$64</f>
        <v>0</v>
      </c>
      <c r="X63" s="76">
        <f>'[3]СВОД по МО'!$FL$64</f>
        <v>0</v>
      </c>
      <c r="Y63" s="180">
        <f>'[1]План 2023'!$K58</f>
        <v>0</v>
      </c>
      <c r="Z63" s="120">
        <f>'[1]План 2023'!$L58</f>
        <v>0</v>
      </c>
      <c r="AA63" s="14">
        <f t="shared" si="32"/>
        <v>0</v>
      </c>
      <c r="AB63" s="58">
        <f t="shared" si="32"/>
        <v>0</v>
      </c>
      <c r="AC63" s="5"/>
      <c r="AD63" s="79"/>
      <c r="AE63" s="5"/>
      <c r="AF63" s="79"/>
      <c r="AG63" s="5"/>
      <c r="AH63" s="79"/>
      <c r="AI63" s="5"/>
      <c r="AJ63" s="119"/>
      <c r="AK63" s="191">
        <f>'[2]План 2023'!$O58</f>
        <v>0</v>
      </c>
      <c r="AL63" s="79">
        <f>'[2]План 2023'!$P58</f>
        <v>0</v>
      </c>
      <c r="AM63" s="76">
        <f>'[3]СВОД по МО'!$FU$64</f>
        <v>0</v>
      </c>
      <c r="AN63" s="76">
        <f>'[3]СВОД по МО'!$FX$64</f>
        <v>0</v>
      </c>
      <c r="AO63" s="79">
        <f>'[1]План 2023'!$O58</f>
        <v>0</v>
      </c>
      <c r="AP63" s="79">
        <f>'[1]План 2023'!$P58</f>
        <v>0</v>
      </c>
      <c r="AQ63" s="14">
        <f t="shared" si="23"/>
        <v>0</v>
      </c>
      <c r="AR63" s="359">
        <f t="shared" si="23"/>
        <v>0</v>
      </c>
      <c r="AS63" s="79"/>
      <c r="AT63" s="79"/>
      <c r="AU63" s="79"/>
      <c r="AV63" s="79"/>
      <c r="AW63" s="79"/>
      <c r="AX63" s="79"/>
      <c r="AY63" s="79"/>
      <c r="AZ63" s="119"/>
      <c r="BA63" s="174">
        <f>'[2]План 2023'!$Q58</f>
        <v>0</v>
      </c>
      <c r="BB63" s="120">
        <f>'[2]План 2023'!$R58</f>
        <v>0</v>
      </c>
      <c r="BC63" s="76">
        <f>'[3]СВОД по МО'!$GA$64</f>
        <v>0</v>
      </c>
      <c r="BD63" s="76">
        <f>'[3]СВОД по МО'!$GD$64</f>
        <v>0</v>
      </c>
      <c r="BE63" s="180">
        <f>'[1]План 2023'!$Q58</f>
        <v>0</v>
      </c>
      <c r="BF63" s="120">
        <f>'[1]План 2023'!$R58</f>
        <v>0</v>
      </c>
      <c r="BG63" s="14">
        <f t="shared" si="24"/>
        <v>0</v>
      </c>
      <c r="BH63" s="58">
        <f t="shared" si="25"/>
        <v>0</v>
      </c>
      <c r="BI63" s="5"/>
      <c r="BJ63" s="79"/>
      <c r="BK63" s="79"/>
      <c r="BL63" s="79"/>
      <c r="BM63" s="5"/>
      <c r="BN63" s="6"/>
      <c r="BO63" s="5"/>
      <c r="BP63" s="119"/>
      <c r="BQ63" s="174">
        <f>'[2]План 2023'!$S58</f>
        <v>0</v>
      </c>
      <c r="BR63" s="120">
        <f>'[2]План 2023'!$T58+'[2]План 2023'!$X58</f>
        <v>0</v>
      </c>
      <c r="BS63" s="76">
        <f>'[3]СВОД по МО'!$GJ$64</f>
        <v>0</v>
      </c>
      <c r="BT63" s="76">
        <f>'[3]СВОД по МО'!$GM$64</f>
        <v>0</v>
      </c>
      <c r="BU63" s="180">
        <f>'[1]План 2023'!$S58</f>
        <v>0</v>
      </c>
      <c r="BV63" s="120">
        <f>'[1]План 2023'!$T58+'[1]План 2023'!$X58</f>
        <v>0</v>
      </c>
      <c r="BW63" s="14">
        <f t="shared" si="26"/>
        <v>0</v>
      </c>
      <c r="BX63" s="58">
        <f t="shared" si="27"/>
        <v>0</v>
      </c>
      <c r="BY63" s="5"/>
      <c r="BZ63" s="79"/>
      <c r="CA63" s="79"/>
      <c r="CB63" s="79"/>
      <c r="CC63" s="5"/>
      <c r="CD63" s="79"/>
      <c r="CE63" s="5"/>
      <c r="CF63" s="119"/>
      <c r="CG63" s="174">
        <f>'[2]План 2023'!$W58</f>
        <v>0</v>
      </c>
      <c r="CH63" s="120">
        <f>'[2]План 2023'!$X58</f>
        <v>0</v>
      </c>
      <c r="CI63" s="76">
        <f>'[3]СВОД по МО'!$GU$64</f>
        <v>0</v>
      </c>
      <c r="CJ63" s="76">
        <f>'[3]СВОД по МО'!$GX$64</f>
        <v>0</v>
      </c>
      <c r="CK63" s="180">
        <f>'[1]План 2023'!$W58</f>
        <v>0</v>
      </c>
      <c r="CL63" s="120">
        <f>'[1]План 2023'!$X58</f>
        <v>0</v>
      </c>
      <c r="CM63" s="14">
        <f t="shared" si="28"/>
        <v>0</v>
      </c>
      <c r="CN63" s="58">
        <f t="shared" si="29"/>
        <v>0</v>
      </c>
      <c r="CO63" s="5"/>
      <c r="CP63" s="6"/>
      <c r="CQ63" s="5"/>
      <c r="CR63" s="6"/>
      <c r="CS63" s="5"/>
      <c r="CT63" s="164"/>
    </row>
    <row r="64" spans="1:100" x14ac:dyDescent="0.25">
      <c r="A64" s="178">
        <v>51</v>
      </c>
      <c r="B64" s="179" t="str">
        <f>'Скорая медицинская помощь'!B64</f>
        <v>410089</v>
      </c>
      <c r="C64" s="201" t="str">
        <f>'Скорая медицинская помощь'!C64</f>
        <v>ГБУЗ ККПТД</v>
      </c>
      <c r="D64" s="174">
        <f>'[2]План 2023'!$F59</f>
        <v>0</v>
      </c>
      <c r="E64" s="120">
        <f>'[2]План 2023'!$G59</f>
        <v>0</v>
      </c>
      <c r="F64" s="76">
        <f>'[3]СВОД по МО'!$EU$66</f>
        <v>0</v>
      </c>
      <c r="G64" s="76">
        <f>'[3]СВОД по МО'!$EX$66</f>
        <v>0</v>
      </c>
      <c r="H64" s="180">
        <f>'[1]План 2023'!$F59</f>
        <v>0</v>
      </c>
      <c r="I64" s="120">
        <f>'[1]План 2023'!$G59</f>
        <v>0</v>
      </c>
      <c r="J64" s="120">
        <f>'[1]План 2023'!$H59</f>
        <v>0</v>
      </c>
      <c r="K64" s="14"/>
      <c r="L64" s="58"/>
      <c r="M64" s="5"/>
      <c r="N64" s="79"/>
      <c r="O64" s="5"/>
      <c r="P64" s="79"/>
      <c r="Q64" s="79"/>
      <c r="R64" s="79"/>
      <c r="S64" s="5"/>
      <c r="T64" s="119"/>
      <c r="U64" s="174">
        <f>'[2]План 2023'!$K59</f>
        <v>0</v>
      </c>
      <c r="V64" s="120">
        <f>'[2]План 2023'!$L59</f>
        <v>0</v>
      </c>
      <c r="W64" s="76">
        <f>'[3]СВОД по МО'!$FI$66</f>
        <v>0</v>
      </c>
      <c r="X64" s="76">
        <f>'[3]СВОД по МО'!$FL$66</f>
        <v>0</v>
      </c>
      <c r="Y64" s="180">
        <f>'[1]План 2023'!$K59</f>
        <v>0</v>
      </c>
      <c r="Z64" s="120">
        <f>'[1]План 2023'!$L59</f>
        <v>0</v>
      </c>
      <c r="AA64" s="14"/>
      <c r="AB64" s="58"/>
      <c r="AC64" s="5"/>
      <c r="AD64" s="79"/>
      <c r="AE64" s="5"/>
      <c r="AF64" s="79"/>
      <c r="AG64" s="5"/>
      <c r="AH64" s="79"/>
      <c r="AI64" s="5"/>
      <c r="AJ64" s="119"/>
      <c r="AK64" s="191">
        <f>'[2]План 2023'!$O59</f>
        <v>0</v>
      </c>
      <c r="AL64" s="79">
        <f>'[2]План 2023'!$P59</f>
        <v>0</v>
      </c>
      <c r="AM64" s="76">
        <f>'[3]СВОД по МО'!$FU$66</f>
        <v>0</v>
      </c>
      <c r="AN64" s="76">
        <f>'[3]СВОД по МО'!$FX$66</f>
        <v>0</v>
      </c>
      <c r="AO64" s="79">
        <f>'[1]План 2023'!$O59</f>
        <v>0</v>
      </c>
      <c r="AP64" s="79">
        <f>'[1]План 2023'!$P59</f>
        <v>0</v>
      </c>
      <c r="AQ64" s="14">
        <f t="shared" si="23"/>
        <v>0</v>
      </c>
      <c r="AR64" s="359">
        <f t="shared" si="23"/>
        <v>0</v>
      </c>
      <c r="AS64" s="79"/>
      <c r="AT64" s="79"/>
      <c r="AU64" s="79"/>
      <c r="AV64" s="79"/>
      <c r="AW64" s="79"/>
      <c r="AX64" s="79"/>
      <c r="AY64" s="79"/>
      <c r="AZ64" s="119"/>
      <c r="BA64" s="174">
        <f>'[2]План 2023'!$Q59</f>
        <v>0</v>
      </c>
      <c r="BB64" s="120">
        <f>'[2]План 2023'!$R59</f>
        <v>0</v>
      </c>
      <c r="BC64" s="76">
        <f>'[3]СВОД по МО'!$GA$66</f>
        <v>0</v>
      </c>
      <c r="BD64" s="76">
        <f>'[3]СВОД по МО'!$GD$66</f>
        <v>0</v>
      </c>
      <c r="BE64" s="180">
        <f>'[1]План 2023'!$Q59</f>
        <v>0</v>
      </c>
      <c r="BF64" s="120">
        <f>'[1]План 2023'!$R59</f>
        <v>0</v>
      </c>
      <c r="BG64" s="14">
        <f t="shared" ref="BG64:BG70" si="33">BE64-BA64</f>
        <v>0</v>
      </c>
      <c r="BH64" s="58">
        <f t="shared" ref="BH64:BH70" si="34">BF64-BB64</f>
        <v>0</v>
      </c>
      <c r="BI64" s="5"/>
      <c r="BJ64" s="79"/>
      <c r="BK64" s="79"/>
      <c r="BL64" s="79"/>
      <c r="BM64" s="5"/>
      <c r="BN64" s="6"/>
      <c r="BO64" s="5"/>
      <c r="BP64" s="119"/>
      <c r="BQ64" s="174">
        <f>'[2]План 2023'!$S59</f>
        <v>0</v>
      </c>
      <c r="BR64" s="120">
        <f>'[2]План 2023'!$T59+'[2]План 2023'!$X59</f>
        <v>14998.39</v>
      </c>
      <c r="BS64" s="76">
        <f>'[3]СВОД по МО'!$GJ$66</f>
        <v>0</v>
      </c>
      <c r="BT64" s="76">
        <f>'[3]СВОД по МО'!$GM$66</f>
        <v>0</v>
      </c>
      <c r="BU64" s="180">
        <f>'[1]План 2023'!$S59</f>
        <v>0</v>
      </c>
      <c r="BV64" s="120">
        <f>'[1]План 2023'!$T59+'[1]План 2023'!$X59</f>
        <v>14998.39</v>
      </c>
      <c r="BW64" s="14">
        <f t="shared" ref="BW64:BW70" si="35">BU64-BQ64</f>
        <v>0</v>
      </c>
      <c r="BX64" s="58">
        <f t="shared" ref="BX64:BX70" si="36">BV64-BR64</f>
        <v>0</v>
      </c>
      <c r="BY64" s="5"/>
      <c r="BZ64" s="79"/>
      <c r="CA64" s="79"/>
      <c r="CB64" s="79"/>
      <c r="CC64" s="5"/>
      <c r="CD64" s="79"/>
      <c r="CE64" s="5"/>
      <c r="CF64" s="119"/>
      <c r="CG64" s="174">
        <f>'[2]План 2023'!$W59</f>
        <v>2680</v>
      </c>
      <c r="CH64" s="120">
        <f>'[2]План 2023'!$X59</f>
        <v>14998.39</v>
      </c>
      <c r="CI64" s="76">
        <f>'[3]СВОД по МО'!$GU$66</f>
        <v>2085</v>
      </c>
      <c r="CJ64" s="76">
        <f>'[3]СВОД по МО'!$GX$66</f>
        <v>8437.4529000000002</v>
      </c>
      <c r="CK64" s="180">
        <f>'[1]План 2023'!$W59</f>
        <v>2680</v>
      </c>
      <c r="CL64" s="120">
        <f>'[1]План 2023'!$X59</f>
        <v>14998.39</v>
      </c>
      <c r="CM64" s="14"/>
      <c r="CN64" s="58"/>
      <c r="CO64" s="5"/>
      <c r="CP64" s="6"/>
      <c r="CQ64" s="5"/>
      <c r="CR64" s="6"/>
      <c r="CS64" s="5"/>
      <c r="CT64" s="164"/>
    </row>
    <row r="65" spans="1:100" x14ac:dyDescent="0.25">
      <c r="A65" s="178">
        <v>52</v>
      </c>
      <c r="B65" s="179" t="str">
        <f>'Скорая медицинская помощь'!B65</f>
        <v>410092</v>
      </c>
      <c r="C65" s="201" t="str">
        <f>'Скорая медицинская помощь'!C65</f>
        <v>АО "МЕДИЦИНА"</v>
      </c>
      <c r="D65" s="174">
        <f>'[2]План 2023'!$F60</f>
        <v>0</v>
      </c>
      <c r="E65" s="120">
        <f>'[2]План 2023'!$G60</f>
        <v>0</v>
      </c>
      <c r="F65" s="76"/>
      <c r="G65" s="76"/>
      <c r="H65" s="180">
        <f>'[1]План 2023'!$F60</f>
        <v>0</v>
      </c>
      <c r="I65" s="120">
        <f>'[1]План 2023'!$G60</f>
        <v>0</v>
      </c>
      <c r="J65" s="120">
        <f>'[1]План 2023'!$H60</f>
        <v>0</v>
      </c>
      <c r="K65" s="14">
        <f>H65-D65</f>
        <v>0</v>
      </c>
      <c r="L65" s="58">
        <f>I65-E65</f>
        <v>0</v>
      </c>
      <c r="M65" s="5"/>
      <c r="N65" s="79"/>
      <c r="O65" s="5"/>
      <c r="P65" s="79"/>
      <c r="Q65" s="79"/>
      <c r="R65" s="79"/>
      <c r="S65" s="5"/>
      <c r="T65" s="119"/>
      <c r="U65" s="174">
        <f>'[2]План 2023'!$K60</f>
        <v>0</v>
      </c>
      <c r="V65" s="120">
        <f>'[2]План 2023'!$L60</f>
        <v>0</v>
      </c>
      <c r="W65" s="76"/>
      <c r="X65" s="76"/>
      <c r="Y65" s="180">
        <f>'[1]План 2023'!$K60</f>
        <v>0</v>
      </c>
      <c r="Z65" s="120">
        <f>'[1]План 2023'!$L60</f>
        <v>0</v>
      </c>
      <c r="AA65" s="14">
        <f t="shared" ref="AA65:AB70" si="37">Y65-U65</f>
        <v>0</v>
      </c>
      <c r="AB65" s="58">
        <f t="shared" si="37"/>
        <v>0</v>
      </c>
      <c r="AC65" s="5"/>
      <c r="AD65" s="79"/>
      <c r="AE65" s="5"/>
      <c r="AF65" s="79"/>
      <c r="AG65" s="5"/>
      <c r="AH65" s="79"/>
      <c r="AI65" s="5"/>
      <c r="AJ65" s="119"/>
      <c r="AK65" s="191">
        <f>'[2]План 2023'!$O60</f>
        <v>0</v>
      </c>
      <c r="AL65" s="79">
        <f>'[2]План 2023'!$P60</f>
        <v>0</v>
      </c>
      <c r="AM65" s="76"/>
      <c r="AN65" s="76"/>
      <c r="AO65" s="79">
        <f>'[1]План 2023'!$O60</f>
        <v>0</v>
      </c>
      <c r="AP65" s="79">
        <f>'[1]План 2023'!$P60</f>
        <v>0</v>
      </c>
      <c r="AQ65" s="14">
        <f t="shared" si="23"/>
        <v>0</v>
      </c>
      <c r="AR65" s="359">
        <f t="shared" si="23"/>
        <v>0</v>
      </c>
      <c r="AS65" s="79"/>
      <c r="AT65" s="79"/>
      <c r="AU65" s="79"/>
      <c r="AV65" s="79"/>
      <c r="AW65" s="79"/>
      <c r="AX65" s="79"/>
      <c r="AY65" s="79"/>
      <c r="AZ65" s="119"/>
      <c r="BA65" s="174">
        <f>'[2]План 2023'!$Q60</f>
        <v>0</v>
      </c>
      <c r="BB65" s="120">
        <f>'[2]План 2023'!$R60</f>
        <v>0</v>
      </c>
      <c r="BC65" s="76"/>
      <c r="BD65" s="76"/>
      <c r="BE65" s="180">
        <f>'[1]План 2023'!$Q60</f>
        <v>0</v>
      </c>
      <c r="BF65" s="120">
        <f>'[1]План 2023'!$R60</f>
        <v>0</v>
      </c>
      <c r="BG65" s="14">
        <f t="shared" si="33"/>
        <v>0</v>
      </c>
      <c r="BH65" s="58">
        <f t="shared" si="34"/>
        <v>0</v>
      </c>
      <c r="BI65" s="5"/>
      <c r="BJ65" s="79"/>
      <c r="BK65" s="79"/>
      <c r="BL65" s="79"/>
      <c r="BM65" s="5"/>
      <c r="BN65" s="6"/>
      <c r="BO65" s="5"/>
      <c r="BP65" s="119"/>
      <c r="BQ65" s="174">
        <f>'[2]План 2023'!$S60</f>
        <v>0</v>
      </c>
      <c r="BR65" s="120">
        <f>'[2]План 2023'!$T60+'[2]План 2023'!$X60</f>
        <v>0</v>
      </c>
      <c r="BS65" s="76"/>
      <c r="BT65" s="76"/>
      <c r="BU65" s="180">
        <f>'[1]План 2023'!$S60</f>
        <v>0</v>
      </c>
      <c r="BV65" s="120">
        <f>'[1]План 2023'!$T60+'[1]План 2023'!$X60</f>
        <v>0</v>
      </c>
      <c r="BW65" s="14">
        <f t="shared" si="35"/>
        <v>0</v>
      </c>
      <c r="BX65" s="58">
        <f>BV65-BR65</f>
        <v>0</v>
      </c>
      <c r="BY65" s="5"/>
      <c r="BZ65" s="79"/>
      <c r="CA65" s="79"/>
      <c r="CB65" s="79"/>
      <c r="CC65" s="5"/>
      <c r="CD65" s="79"/>
      <c r="CE65" s="5"/>
      <c r="CF65" s="119"/>
      <c r="CG65" s="174">
        <f>'[2]План 2023'!$W60</f>
        <v>0</v>
      </c>
      <c r="CH65" s="120">
        <f>'[2]План 2023'!$X60</f>
        <v>0</v>
      </c>
      <c r="CI65" s="76"/>
      <c r="CJ65" s="76"/>
      <c r="CK65" s="180">
        <f>'[1]План 2023'!$W60</f>
        <v>0</v>
      </c>
      <c r="CL65" s="120">
        <f>'[1]План 2023'!$X60</f>
        <v>0</v>
      </c>
      <c r="CM65" s="14">
        <f>CK65-CG65</f>
        <v>0</v>
      </c>
      <c r="CN65" s="58">
        <f>CL65-CH65</f>
        <v>0</v>
      </c>
      <c r="CO65" s="5"/>
      <c r="CP65" s="6"/>
      <c r="CQ65" s="5"/>
      <c r="CR65" s="6"/>
      <c r="CS65" s="5"/>
      <c r="CT65" s="164"/>
    </row>
    <row r="66" spans="1:100" x14ac:dyDescent="0.25">
      <c r="A66" s="178">
        <v>53</v>
      </c>
      <c r="B66" s="179">
        <f>'Скорая медицинская помощь'!B66</f>
        <v>410100</v>
      </c>
      <c r="C66" s="201" t="str">
        <f>'Скорая медицинская помощь'!C66</f>
        <v>Камч филиал АНО "Медицинский центр "Жизнь"</v>
      </c>
      <c r="D66" s="174">
        <f>'[2]План 2023'!$F61</f>
        <v>0</v>
      </c>
      <c r="E66" s="120">
        <f>'[2]План 2023'!$G61</f>
        <v>0</v>
      </c>
      <c r="F66" s="76">
        <f>'[3]СВОД по МО'!$EU$67</f>
        <v>0</v>
      </c>
      <c r="G66" s="76">
        <f>'[3]СВОД по МО'!$EX$67</f>
        <v>0</v>
      </c>
      <c r="H66" s="180">
        <f>'[1]План 2023'!$F61</f>
        <v>0</v>
      </c>
      <c r="I66" s="120">
        <f>'[1]План 2023'!$G61</f>
        <v>0</v>
      </c>
      <c r="J66" s="120">
        <f>'[1]План 2023'!$H61</f>
        <v>0</v>
      </c>
      <c r="K66" s="14"/>
      <c r="L66" s="58"/>
      <c r="M66" s="5"/>
      <c r="N66" s="79"/>
      <c r="O66" s="5"/>
      <c r="P66" s="79"/>
      <c r="Q66" s="79"/>
      <c r="R66" s="79"/>
      <c r="S66" s="5"/>
      <c r="T66" s="119"/>
      <c r="U66" s="174">
        <f>'[2]План 2023'!$K61</f>
        <v>0</v>
      </c>
      <c r="V66" s="120">
        <f>'[2]План 2023'!$L61</f>
        <v>0</v>
      </c>
      <c r="W66" s="76">
        <f>'[3]СВОД по МО'!$FI$67</f>
        <v>0</v>
      </c>
      <c r="X66" s="76">
        <f>'[3]СВОД по МО'!$FL$67</f>
        <v>0</v>
      </c>
      <c r="Y66" s="180">
        <f>'[1]План 2023'!$K61</f>
        <v>0</v>
      </c>
      <c r="Z66" s="120">
        <f>'[1]План 2023'!$L61</f>
        <v>0</v>
      </c>
      <c r="AA66" s="14">
        <f t="shared" si="37"/>
        <v>0</v>
      </c>
      <c r="AB66" s="58">
        <f t="shared" si="37"/>
        <v>0</v>
      </c>
      <c r="AC66" s="5"/>
      <c r="AD66" s="79"/>
      <c r="AE66" s="5"/>
      <c r="AF66" s="79"/>
      <c r="AG66" s="5"/>
      <c r="AH66" s="79"/>
      <c r="AI66" s="5"/>
      <c r="AJ66" s="119"/>
      <c r="AK66" s="191">
        <f>'[2]План 2023'!$O61</f>
        <v>0</v>
      </c>
      <c r="AL66" s="79">
        <f>'[2]План 2023'!$P61</f>
        <v>0</v>
      </c>
      <c r="AM66" s="76">
        <f>'[3]СВОД по МО'!$FU$67</f>
        <v>0</v>
      </c>
      <c r="AN66" s="76">
        <f>'[3]СВОД по МО'!$FX$67</f>
        <v>0</v>
      </c>
      <c r="AO66" s="79">
        <f>'[1]План 2023'!$O61</f>
        <v>0</v>
      </c>
      <c r="AP66" s="79">
        <f>'[1]План 2023'!$P61</f>
        <v>0</v>
      </c>
      <c r="AQ66" s="14">
        <f t="shared" si="23"/>
        <v>0</v>
      </c>
      <c r="AR66" s="359">
        <f t="shared" si="23"/>
        <v>0</v>
      </c>
      <c r="AS66" s="79"/>
      <c r="AT66" s="79"/>
      <c r="AU66" s="79"/>
      <c r="AV66" s="79"/>
      <c r="AW66" s="79"/>
      <c r="AX66" s="79"/>
      <c r="AY66" s="79"/>
      <c r="AZ66" s="119"/>
      <c r="BA66" s="174">
        <f>'[2]План 2023'!$Q61</f>
        <v>0</v>
      </c>
      <c r="BB66" s="120">
        <f>'[2]План 2023'!$R61</f>
        <v>0</v>
      </c>
      <c r="BC66" s="76">
        <f>'[3]СВОД по МО'!$GA$67</f>
        <v>0</v>
      </c>
      <c r="BD66" s="76">
        <f>'[3]СВОД по МО'!$GD$67</f>
        <v>0</v>
      </c>
      <c r="BE66" s="180">
        <f>'[1]План 2023'!$Q61</f>
        <v>0</v>
      </c>
      <c r="BF66" s="120">
        <f>'[1]План 2023'!$R61</f>
        <v>0</v>
      </c>
      <c r="BG66" s="14">
        <f t="shared" si="33"/>
        <v>0</v>
      </c>
      <c r="BH66" s="58">
        <f t="shared" si="34"/>
        <v>0</v>
      </c>
      <c r="BI66" s="5"/>
      <c r="BJ66" s="79"/>
      <c r="BK66" s="79"/>
      <c r="BL66" s="79"/>
      <c r="BM66" s="5"/>
      <c r="BN66" s="6"/>
      <c r="BO66" s="5"/>
      <c r="BP66" s="119"/>
      <c r="BQ66" s="174">
        <f>'[2]План 2023'!$S61</f>
        <v>0</v>
      </c>
      <c r="BR66" s="120">
        <f>'[2]План 2023'!$T61+'[2]План 2023'!$X61</f>
        <v>0</v>
      </c>
      <c r="BS66" s="76">
        <f>'[3]СВОД по МО'!$GJ$67</f>
        <v>0</v>
      </c>
      <c r="BT66" s="76">
        <f>'[3]СВОД по МО'!$GM$67</f>
        <v>0</v>
      </c>
      <c r="BU66" s="180">
        <f>'[1]План 2023'!$S61</f>
        <v>0</v>
      </c>
      <c r="BV66" s="120">
        <f>'[1]План 2023'!$T61+'[1]План 2023'!$X61</f>
        <v>0</v>
      </c>
      <c r="BW66" s="14">
        <f t="shared" si="35"/>
        <v>0</v>
      </c>
      <c r="BX66" s="58">
        <f t="shared" si="36"/>
        <v>0</v>
      </c>
      <c r="BY66" s="5"/>
      <c r="BZ66" s="79"/>
      <c r="CA66" s="79"/>
      <c r="CB66" s="79"/>
      <c r="CC66" s="5"/>
      <c r="CD66" s="79"/>
      <c r="CE66" s="5"/>
      <c r="CF66" s="119"/>
      <c r="CG66" s="174">
        <f>'[2]План 2023'!$W61</f>
        <v>0</v>
      </c>
      <c r="CH66" s="120">
        <f>'[2]План 2023'!$X61</f>
        <v>0</v>
      </c>
      <c r="CI66" s="76">
        <f>'[3]СВОД по МО'!$GU$67</f>
        <v>0</v>
      </c>
      <c r="CJ66" s="76">
        <f>'[3]СВОД по МО'!$GX$67</f>
        <v>0</v>
      </c>
      <c r="CK66" s="180">
        <f>'[1]План 2023'!$W61</f>
        <v>0</v>
      </c>
      <c r="CL66" s="120">
        <f>'[1]План 2023'!$X61</f>
        <v>0</v>
      </c>
      <c r="CM66" s="14"/>
      <c r="CN66" s="58"/>
      <c r="CO66" s="5"/>
      <c r="CP66" s="6"/>
      <c r="CQ66" s="5"/>
      <c r="CR66" s="6"/>
      <c r="CS66" s="5"/>
      <c r="CT66" s="164"/>
    </row>
    <row r="67" spans="1:100" x14ac:dyDescent="0.25">
      <c r="A67" s="178">
        <v>54</v>
      </c>
      <c r="B67" s="179" t="str">
        <f>'Скорая медицинская помощь'!B67</f>
        <v>410101</v>
      </c>
      <c r="C67" s="201" t="str">
        <f>'Скорая медицинская помощь'!C67</f>
        <v>КГБУЗ ДККБ</v>
      </c>
      <c r="D67" s="174">
        <f>'[2]План 2023'!$F62</f>
        <v>0</v>
      </c>
      <c r="E67" s="120">
        <f>'[2]План 2023'!$G62</f>
        <v>0</v>
      </c>
      <c r="F67" s="76">
        <f>'[3]СВОД по МО'!$EU$68</f>
        <v>0</v>
      </c>
      <c r="G67" s="76">
        <f>'[3]СВОД по МО'!$EX$68</f>
        <v>0</v>
      </c>
      <c r="H67" s="180">
        <f>'[1]План 2023'!$F62</f>
        <v>0</v>
      </c>
      <c r="I67" s="120">
        <f>'[1]План 2023'!$G62</f>
        <v>0</v>
      </c>
      <c r="J67" s="120">
        <f>'[1]План 2023'!$H62</f>
        <v>0</v>
      </c>
      <c r="K67" s="14"/>
      <c r="L67" s="58"/>
      <c r="M67" s="5"/>
      <c r="N67" s="79"/>
      <c r="O67" s="5"/>
      <c r="P67" s="79"/>
      <c r="Q67" s="79"/>
      <c r="R67" s="79"/>
      <c r="S67" s="5"/>
      <c r="T67" s="119"/>
      <c r="U67" s="174">
        <f>'[2]План 2023'!$K62</f>
        <v>0</v>
      </c>
      <c r="V67" s="120">
        <f>'[2]План 2023'!$L62</f>
        <v>0</v>
      </c>
      <c r="W67" s="76">
        <f>'[3]СВОД по МО'!$FI$68</f>
        <v>0</v>
      </c>
      <c r="X67" s="76">
        <f>'[3]СВОД по МО'!$FL$68</f>
        <v>0</v>
      </c>
      <c r="Y67" s="180">
        <f>'[1]План 2023'!$K62</f>
        <v>0</v>
      </c>
      <c r="Z67" s="120">
        <f>'[1]План 2023'!$L62</f>
        <v>0</v>
      </c>
      <c r="AA67" s="14">
        <f t="shared" si="37"/>
        <v>0</v>
      </c>
      <c r="AB67" s="58">
        <f t="shared" si="37"/>
        <v>0</v>
      </c>
      <c r="AC67" s="5"/>
      <c r="AD67" s="79"/>
      <c r="AE67" s="5"/>
      <c r="AF67" s="79"/>
      <c r="AG67" s="5"/>
      <c r="AH67" s="79"/>
      <c r="AI67" s="5"/>
      <c r="AJ67" s="119"/>
      <c r="AK67" s="191">
        <f>'[2]План 2023'!$O62</f>
        <v>0</v>
      </c>
      <c r="AL67" s="79">
        <f>'[2]План 2023'!$P62</f>
        <v>0</v>
      </c>
      <c r="AM67" s="76">
        <f>'[3]СВОД по МО'!$FU$68</f>
        <v>0</v>
      </c>
      <c r="AN67" s="76">
        <f>'[3]СВОД по МО'!$FX$68</f>
        <v>0</v>
      </c>
      <c r="AO67" s="79">
        <f>'[1]План 2023'!$O62</f>
        <v>0</v>
      </c>
      <c r="AP67" s="79">
        <f>'[1]План 2023'!$P62</f>
        <v>0</v>
      </c>
      <c r="AQ67" s="14">
        <f t="shared" si="23"/>
        <v>0</v>
      </c>
      <c r="AR67" s="359">
        <f t="shared" si="23"/>
        <v>0</v>
      </c>
      <c r="AS67" s="79"/>
      <c r="AT67" s="79"/>
      <c r="AU67" s="79"/>
      <c r="AV67" s="79"/>
      <c r="AW67" s="79"/>
      <c r="AX67" s="79"/>
      <c r="AY67" s="79"/>
      <c r="AZ67" s="119"/>
      <c r="BA67" s="174">
        <f>'[2]План 2023'!$Q62</f>
        <v>0</v>
      </c>
      <c r="BB67" s="120">
        <f>'[2]План 2023'!$R62</f>
        <v>0</v>
      </c>
      <c r="BC67" s="76">
        <f>'[3]СВОД по МО'!$GA$68</f>
        <v>0</v>
      </c>
      <c r="BD67" s="76">
        <f>'[3]СВОД по МО'!$GD$68</f>
        <v>0</v>
      </c>
      <c r="BE67" s="180">
        <f>'[1]План 2023'!$Q62</f>
        <v>0</v>
      </c>
      <c r="BF67" s="120">
        <f>'[1]План 2023'!$R62</f>
        <v>0</v>
      </c>
      <c r="BG67" s="14">
        <f t="shared" si="33"/>
        <v>0</v>
      </c>
      <c r="BH67" s="58">
        <f t="shared" si="34"/>
        <v>0</v>
      </c>
      <c r="BI67" s="5"/>
      <c r="BJ67" s="79"/>
      <c r="BK67" s="79"/>
      <c r="BL67" s="79"/>
      <c r="BM67" s="5"/>
      <c r="BN67" s="6"/>
      <c r="BO67" s="5"/>
      <c r="BP67" s="119"/>
      <c r="BQ67" s="174">
        <f>'[2]План 2023'!$S62</f>
        <v>0</v>
      </c>
      <c r="BR67" s="120">
        <f>'[2]План 2023'!$T62+'[2]План 2023'!$X62</f>
        <v>0</v>
      </c>
      <c r="BS67" s="76">
        <f>'[3]СВОД по МО'!$GJ$68</f>
        <v>0</v>
      </c>
      <c r="BT67" s="76">
        <f>'[3]СВОД по МО'!$GM$68</f>
        <v>0</v>
      </c>
      <c r="BU67" s="180">
        <f>'[1]План 2023'!$S62</f>
        <v>0</v>
      </c>
      <c r="BV67" s="120">
        <f>'[1]План 2023'!$T62+'[1]План 2023'!$X62</f>
        <v>0</v>
      </c>
      <c r="BW67" s="14">
        <f t="shared" si="35"/>
        <v>0</v>
      </c>
      <c r="BX67" s="58">
        <f t="shared" si="36"/>
        <v>0</v>
      </c>
      <c r="BY67" s="5"/>
      <c r="BZ67" s="79"/>
      <c r="CA67" s="79"/>
      <c r="CB67" s="79"/>
      <c r="CC67" s="5"/>
      <c r="CD67" s="79"/>
      <c r="CE67" s="5"/>
      <c r="CF67" s="119"/>
      <c r="CG67" s="174">
        <f>'[2]План 2023'!$W62</f>
        <v>0</v>
      </c>
      <c r="CH67" s="120">
        <f>'[2]План 2023'!$X62</f>
        <v>0</v>
      </c>
      <c r="CI67" s="76">
        <f>'[3]СВОД по МО'!$GU$68</f>
        <v>0</v>
      </c>
      <c r="CJ67" s="76">
        <f>'[3]СВОД по МО'!$GX$68</f>
        <v>0</v>
      </c>
      <c r="CK67" s="180">
        <f>'[1]План 2023'!$W62</f>
        <v>0</v>
      </c>
      <c r="CL67" s="120">
        <f>'[1]План 2023'!$X62</f>
        <v>0</v>
      </c>
      <c r="CM67" s="14"/>
      <c r="CN67" s="58"/>
      <c r="CO67" s="5"/>
      <c r="CP67" s="6"/>
      <c r="CQ67" s="5"/>
      <c r="CR67" s="6"/>
      <c r="CS67" s="5"/>
      <c r="CT67" s="164"/>
    </row>
    <row r="68" spans="1:100" x14ac:dyDescent="0.25">
      <c r="A68" s="178">
        <v>55</v>
      </c>
      <c r="B68" s="179" t="str">
        <f>'Скорая медицинская помощь'!B68</f>
        <v>410102</v>
      </c>
      <c r="C68" s="201" t="str">
        <f>'Скорая медицинская помощь'!C68</f>
        <v>КГБУЗ "ПЕРИНАТАЛЬНЫЙ ЦЕНТР"</v>
      </c>
      <c r="D68" s="174">
        <f>'[2]План 2023'!$F63</f>
        <v>0</v>
      </c>
      <c r="E68" s="120">
        <f>'[2]План 2023'!$G63</f>
        <v>0</v>
      </c>
      <c r="F68" s="76">
        <f>'[3]СВОД по МО'!$EU$69</f>
        <v>0</v>
      </c>
      <c r="G68" s="76">
        <f>'[3]СВОД по МО'!$EX$69</f>
        <v>0</v>
      </c>
      <c r="H68" s="180">
        <f>'[1]План 2023'!$F63</f>
        <v>0</v>
      </c>
      <c r="I68" s="120">
        <f>'[1]План 2023'!$G63</f>
        <v>0</v>
      </c>
      <c r="J68" s="120">
        <f>'[1]План 2023'!$H63</f>
        <v>0</v>
      </c>
      <c r="K68" s="14"/>
      <c r="L68" s="58"/>
      <c r="M68" s="5"/>
      <c r="N68" s="79"/>
      <c r="O68" s="5"/>
      <c r="P68" s="79"/>
      <c r="Q68" s="79"/>
      <c r="R68" s="79"/>
      <c r="S68" s="5"/>
      <c r="T68" s="119"/>
      <c r="U68" s="174">
        <f>'[2]План 2023'!$K63</f>
        <v>0</v>
      </c>
      <c r="V68" s="120">
        <f>'[2]План 2023'!$L63</f>
        <v>0</v>
      </c>
      <c r="W68" s="76">
        <f>'[3]СВОД по МО'!$FI$69</f>
        <v>0</v>
      </c>
      <c r="X68" s="76">
        <f>'[3]СВОД по МО'!$FL$69</f>
        <v>0</v>
      </c>
      <c r="Y68" s="180">
        <f>'[1]План 2023'!$K63</f>
        <v>0</v>
      </c>
      <c r="Z68" s="120">
        <f>'[1]План 2023'!$L63</f>
        <v>0</v>
      </c>
      <c r="AA68" s="14">
        <f t="shared" si="37"/>
        <v>0</v>
      </c>
      <c r="AB68" s="58">
        <f t="shared" si="37"/>
        <v>0</v>
      </c>
      <c r="AC68" s="5"/>
      <c r="AD68" s="79"/>
      <c r="AE68" s="5"/>
      <c r="AF68" s="79"/>
      <c r="AG68" s="5"/>
      <c r="AH68" s="79"/>
      <c r="AI68" s="5"/>
      <c r="AJ68" s="119"/>
      <c r="AK68" s="191">
        <f>'[2]План 2023'!$O63</f>
        <v>0</v>
      </c>
      <c r="AL68" s="79">
        <f>'[2]План 2023'!$P63</f>
        <v>0</v>
      </c>
      <c r="AM68" s="76">
        <f>'[3]СВОД по МО'!$FU$69</f>
        <v>0</v>
      </c>
      <c r="AN68" s="76">
        <f>'[3]СВОД по МО'!$FX$69</f>
        <v>0</v>
      </c>
      <c r="AO68" s="79">
        <f>'[1]План 2023'!$O63</f>
        <v>0</v>
      </c>
      <c r="AP68" s="79">
        <f>'[1]План 2023'!$P63</f>
        <v>0</v>
      </c>
      <c r="AQ68" s="14">
        <f t="shared" si="23"/>
        <v>0</v>
      </c>
      <c r="AR68" s="359">
        <f t="shared" si="23"/>
        <v>0</v>
      </c>
      <c r="AS68" s="79"/>
      <c r="AT68" s="79"/>
      <c r="AU68" s="79"/>
      <c r="AV68" s="79"/>
      <c r="AW68" s="79"/>
      <c r="AX68" s="79"/>
      <c r="AY68" s="79"/>
      <c r="AZ68" s="119"/>
      <c r="BA68" s="174">
        <f>'[2]План 2023'!$Q63</f>
        <v>0</v>
      </c>
      <c r="BB68" s="120">
        <f>'[2]План 2023'!$R63</f>
        <v>0</v>
      </c>
      <c r="BC68" s="76">
        <f>'[3]СВОД по МО'!$GA$69</f>
        <v>0</v>
      </c>
      <c r="BD68" s="76">
        <f>'[3]СВОД по МО'!$GD$69</f>
        <v>0</v>
      </c>
      <c r="BE68" s="180">
        <f>'[1]План 2023'!$Q63</f>
        <v>0</v>
      </c>
      <c r="BF68" s="120">
        <f>'[1]План 2023'!$R63</f>
        <v>0</v>
      </c>
      <c r="BG68" s="14">
        <f t="shared" si="33"/>
        <v>0</v>
      </c>
      <c r="BH68" s="58">
        <f t="shared" si="34"/>
        <v>0</v>
      </c>
      <c r="BI68" s="5"/>
      <c r="BJ68" s="79"/>
      <c r="BK68" s="79"/>
      <c r="BL68" s="79"/>
      <c r="BM68" s="5"/>
      <c r="BN68" s="6"/>
      <c r="BO68" s="5"/>
      <c r="BP68" s="119"/>
      <c r="BQ68" s="174">
        <f>'[2]План 2023'!$S63</f>
        <v>0</v>
      </c>
      <c r="BR68" s="120">
        <f>'[2]План 2023'!$T63+'[2]План 2023'!$X63</f>
        <v>0</v>
      </c>
      <c r="BS68" s="76">
        <f>'[3]СВОД по МО'!$GJ$69</f>
        <v>0</v>
      </c>
      <c r="BT68" s="76">
        <f>'[3]СВОД по МО'!$GM$69</f>
        <v>0</v>
      </c>
      <c r="BU68" s="180">
        <f>'[1]План 2023'!$S63</f>
        <v>0</v>
      </c>
      <c r="BV68" s="120">
        <f>'[1]План 2023'!$T63+'[1]План 2023'!$X63</f>
        <v>0</v>
      </c>
      <c r="BW68" s="14">
        <f t="shared" si="35"/>
        <v>0</v>
      </c>
      <c r="BX68" s="58">
        <f t="shared" si="36"/>
        <v>0</v>
      </c>
      <c r="BY68" s="5"/>
      <c r="BZ68" s="79"/>
      <c r="CA68" s="79"/>
      <c r="CB68" s="79"/>
      <c r="CC68" s="5"/>
      <c r="CD68" s="79"/>
      <c r="CE68" s="5"/>
      <c r="CF68" s="119"/>
      <c r="CG68" s="174">
        <f>'[2]План 2023'!$W63</f>
        <v>0</v>
      </c>
      <c r="CH68" s="120">
        <f>'[2]План 2023'!$X63</f>
        <v>0</v>
      </c>
      <c r="CI68" s="76">
        <f>'[3]СВОД по МО'!$GU$69</f>
        <v>0</v>
      </c>
      <c r="CJ68" s="76">
        <f>'[3]СВОД по МО'!$GX$69</f>
        <v>0</v>
      </c>
      <c r="CK68" s="180">
        <f>'[1]План 2023'!$W63</f>
        <v>0</v>
      </c>
      <c r="CL68" s="120">
        <f>'[1]План 2023'!$X63</f>
        <v>0</v>
      </c>
      <c r="CM68" s="14"/>
      <c r="CN68" s="58"/>
      <c r="CO68" s="5"/>
      <c r="CP68" s="6"/>
      <c r="CQ68" s="5"/>
      <c r="CR68" s="6"/>
      <c r="CS68" s="5"/>
      <c r="CT68" s="164"/>
    </row>
    <row r="69" spans="1:100" x14ac:dyDescent="0.25">
      <c r="A69" s="178">
        <v>56</v>
      </c>
      <c r="B69" s="179" t="str">
        <f>'Скорая медицинская помощь'!B69</f>
        <v>410104</v>
      </c>
      <c r="C69" s="201" t="str">
        <f>'Скорая медицинская помощь'!C69</f>
        <v>КГБУЗ "ККБ" ИМЕНИ ПРОФЕССОРА О.В. ВЛАДИМИРЦЕВА</v>
      </c>
      <c r="D69" s="174">
        <f>'[2]План 2023'!$F64</f>
        <v>0</v>
      </c>
      <c r="E69" s="120">
        <f>'[2]План 2023'!$G64</f>
        <v>0</v>
      </c>
      <c r="F69" s="76">
        <f>'[3]СВОД по МО'!$EU$70</f>
        <v>0</v>
      </c>
      <c r="G69" s="76">
        <f>'[3]СВОД по МО'!$EX$70</f>
        <v>0</v>
      </c>
      <c r="H69" s="180">
        <f>'[1]План 2023'!$F64</f>
        <v>0</v>
      </c>
      <c r="I69" s="120">
        <f>'[1]План 2023'!$G64</f>
        <v>0</v>
      </c>
      <c r="J69" s="120">
        <f>'[1]План 2023'!$H64</f>
        <v>0</v>
      </c>
      <c r="K69" s="14"/>
      <c r="L69" s="58"/>
      <c r="M69" s="5"/>
      <c r="N69" s="79"/>
      <c r="O69" s="5"/>
      <c r="P69" s="79"/>
      <c r="Q69" s="79"/>
      <c r="R69" s="79"/>
      <c r="S69" s="5"/>
      <c r="T69" s="119"/>
      <c r="U69" s="174">
        <f>'[2]План 2023'!$K64</f>
        <v>0</v>
      </c>
      <c r="V69" s="120">
        <f>'[2]План 2023'!$L64</f>
        <v>0</v>
      </c>
      <c r="W69" s="76">
        <f>'[3]СВОД по МО'!$FI$70</f>
        <v>0</v>
      </c>
      <c r="X69" s="76">
        <f>'[3]СВОД по МО'!$FL$70</f>
        <v>0</v>
      </c>
      <c r="Y69" s="180">
        <f>'[1]План 2023'!$K64</f>
        <v>0</v>
      </c>
      <c r="Z69" s="120">
        <f>'[1]План 2023'!$L64</f>
        <v>0</v>
      </c>
      <c r="AA69" s="14">
        <f t="shared" si="37"/>
        <v>0</v>
      </c>
      <c r="AB69" s="58">
        <f t="shared" si="37"/>
        <v>0</v>
      </c>
      <c r="AC69" s="5"/>
      <c r="AD69" s="79"/>
      <c r="AE69" s="5"/>
      <c r="AF69" s="79"/>
      <c r="AG69" s="5"/>
      <c r="AH69" s="79"/>
      <c r="AI69" s="5"/>
      <c r="AJ69" s="119"/>
      <c r="AK69" s="191">
        <f>'[2]План 2023'!$O64</f>
        <v>0</v>
      </c>
      <c r="AL69" s="79">
        <f>'[2]План 2023'!$P64</f>
        <v>0</v>
      </c>
      <c r="AM69" s="76">
        <f>'[3]СВОД по МО'!$FU$70</f>
        <v>0</v>
      </c>
      <c r="AN69" s="76">
        <f>'[3]СВОД по МО'!$FX$70</f>
        <v>0</v>
      </c>
      <c r="AO69" s="79">
        <f>'[1]План 2023'!$O64</f>
        <v>0</v>
      </c>
      <c r="AP69" s="79">
        <f>'[1]План 2023'!$P64</f>
        <v>0</v>
      </c>
      <c r="AQ69" s="14">
        <f t="shared" si="23"/>
        <v>0</v>
      </c>
      <c r="AR69" s="359">
        <f t="shared" si="23"/>
        <v>0</v>
      </c>
      <c r="AS69" s="79"/>
      <c r="AT69" s="79"/>
      <c r="AU69" s="79"/>
      <c r="AV69" s="79"/>
      <c r="AW69" s="79"/>
      <c r="AX69" s="79"/>
      <c r="AY69" s="79"/>
      <c r="AZ69" s="119"/>
      <c r="BA69" s="174">
        <f>'[2]План 2023'!$Q64</f>
        <v>0</v>
      </c>
      <c r="BB69" s="120">
        <f>'[2]План 2023'!$R64</f>
        <v>0</v>
      </c>
      <c r="BC69" s="76">
        <f>'[3]СВОД по МО'!$GA$70</f>
        <v>0</v>
      </c>
      <c r="BD69" s="76">
        <f>'[3]СВОД по МО'!$GD$70</f>
        <v>0</v>
      </c>
      <c r="BE69" s="180">
        <f>'[1]План 2023'!$Q64</f>
        <v>0</v>
      </c>
      <c r="BF69" s="120">
        <f>'[1]План 2023'!$R64</f>
        <v>0</v>
      </c>
      <c r="BG69" s="14">
        <f t="shared" si="33"/>
        <v>0</v>
      </c>
      <c r="BH69" s="58">
        <f t="shared" si="34"/>
        <v>0</v>
      </c>
      <c r="BI69" s="5"/>
      <c r="BJ69" s="79"/>
      <c r="BK69" s="79"/>
      <c r="BL69" s="79"/>
      <c r="BM69" s="5"/>
      <c r="BN69" s="6"/>
      <c r="BO69" s="5"/>
      <c r="BP69" s="119"/>
      <c r="BQ69" s="174">
        <f>'[2]План 2023'!$S64</f>
        <v>0</v>
      </c>
      <c r="BR69" s="120">
        <f>'[2]План 2023'!$T64+'[2]План 2023'!$X64</f>
        <v>0</v>
      </c>
      <c r="BS69" s="76">
        <f>'[3]СВОД по МО'!$GJ$70</f>
        <v>0</v>
      </c>
      <c r="BT69" s="76">
        <f>'[3]СВОД по МО'!$GM$70</f>
        <v>0</v>
      </c>
      <c r="BU69" s="180">
        <f>'[1]План 2023'!$S64</f>
        <v>0</v>
      </c>
      <c r="BV69" s="120">
        <f>'[1]План 2023'!$T64+'[1]План 2023'!$X64</f>
        <v>0</v>
      </c>
      <c r="BW69" s="14">
        <f t="shared" si="35"/>
        <v>0</v>
      </c>
      <c r="BX69" s="58">
        <f t="shared" si="36"/>
        <v>0</v>
      </c>
      <c r="BY69" s="5"/>
      <c r="BZ69" s="79"/>
      <c r="CA69" s="79"/>
      <c r="CB69" s="79"/>
      <c r="CC69" s="5"/>
      <c r="CD69" s="79"/>
      <c r="CE69" s="5"/>
      <c r="CF69" s="119"/>
      <c r="CG69" s="174">
        <f>'[2]План 2023'!$W64</f>
        <v>0</v>
      </c>
      <c r="CH69" s="120">
        <f>'[2]План 2023'!$X64</f>
        <v>0</v>
      </c>
      <c r="CI69" s="76">
        <f>'[3]СВОД по МО'!$GU$70</f>
        <v>0</v>
      </c>
      <c r="CJ69" s="76">
        <f>'[3]СВОД по МО'!$GX$70</f>
        <v>0</v>
      </c>
      <c r="CK69" s="180">
        <f>'[1]План 2023'!$W64</f>
        <v>0</v>
      </c>
      <c r="CL69" s="120">
        <f>'[1]План 2023'!$X64</f>
        <v>0</v>
      </c>
      <c r="CM69" s="14"/>
      <c r="CN69" s="58"/>
      <c r="CO69" s="5"/>
      <c r="CP69" s="6"/>
      <c r="CQ69" s="5"/>
      <c r="CR69" s="6"/>
      <c r="CS69" s="5"/>
      <c r="CT69" s="164"/>
      <c r="CV69" s="56"/>
    </row>
    <row r="70" spans="1:100" x14ac:dyDescent="0.25">
      <c r="A70" s="178">
        <v>57</v>
      </c>
      <c r="B70" s="179" t="str">
        <f>'Скорая медицинская помощь'!B70</f>
        <v>410106</v>
      </c>
      <c r="C70" s="201" t="str">
        <f>'Скорая медицинская помощь'!C70</f>
        <v>ООО "ЦИЭР "ЭМБРИЛАЙФ"</v>
      </c>
      <c r="D70" s="174">
        <f>'[2]План 2023'!$F65</f>
        <v>0</v>
      </c>
      <c r="E70" s="120">
        <f>'[2]План 2023'!$G65</f>
        <v>0</v>
      </c>
      <c r="F70" s="76">
        <f>'[3]СВОД по МО'!$EU$72</f>
        <v>0</v>
      </c>
      <c r="G70" s="76">
        <f>'[3]СВОД по МО'!$EX$72</f>
        <v>0</v>
      </c>
      <c r="H70" s="180">
        <f>'[1]План 2023'!$F65</f>
        <v>0</v>
      </c>
      <c r="I70" s="120">
        <f>'[1]План 2023'!$G65</f>
        <v>0</v>
      </c>
      <c r="J70" s="120">
        <f>'[1]План 2023'!$H65</f>
        <v>0</v>
      </c>
      <c r="K70" s="14"/>
      <c r="L70" s="58"/>
      <c r="M70" s="5"/>
      <c r="N70" s="79"/>
      <c r="O70" s="5"/>
      <c r="P70" s="79"/>
      <c r="Q70" s="79"/>
      <c r="R70" s="79"/>
      <c r="S70" s="5"/>
      <c r="T70" s="119"/>
      <c r="U70" s="174">
        <f>'[2]План 2023'!$K65</f>
        <v>0</v>
      </c>
      <c r="V70" s="120">
        <f>'[2]План 2023'!$L65</f>
        <v>0</v>
      </c>
      <c r="W70" s="76">
        <f>'[3]СВОД по МО'!$FI$72</f>
        <v>0</v>
      </c>
      <c r="X70" s="76">
        <f>'[3]СВОД по МО'!$FL$72</f>
        <v>0</v>
      </c>
      <c r="Y70" s="180">
        <f>'[1]План 2023'!$K65</f>
        <v>0</v>
      </c>
      <c r="Z70" s="120">
        <f>'[1]План 2023'!$L65</f>
        <v>0</v>
      </c>
      <c r="AA70" s="14">
        <f t="shared" si="37"/>
        <v>0</v>
      </c>
      <c r="AB70" s="58">
        <f t="shared" si="37"/>
        <v>0</v>
      </c>
      <c r="AC70" s="5"/>
      <c r="AD70" s="79"/>
      <c r="AE70" s="5"/>
      <c r="AF70" s="79"/>
      <c r="AG70" s="5"/>
      <c r="AH70" s="79"/>
      <c r="AI70" s="5"/>
      <c r="AJ70" s="119"/>
      <c r="AK70" s="191">
        <f>'[2]План 2023'!$O65</f>
        <v>0</v>
      </c>
      <c r="AL70" s="79">
        <f>'[2]План 2023'!$P65</f>
        <v>0</v>
      </c>
      <c r="AM70" s="76">
        <f>'[3]СВОД по МО'!$FU$72</f>
        <v>0</v>
      </c>
      <c r="AN70" s="76">
        <f>'[3]СВОД по МО'!$FX$72</f>
        <v>0</v>
      </c>
      <c r="AO70" s="79">
        <f>'[1]План 2023'!$O65</f>
        <v>0</v>
      </c>
      <c r="AP70" s="79">
        <f>'[1]План 2023'!$P65</f>
        <v>0</v>
      </c>
      <c r="AQ70" s="14">
        <f t="shared" si="23"/>
        <v>0</v>
      </c>
      <c r="AR70" s="359">
        <f t="shared" si="23"/>
        <v>0</v>
      </c>
      <c r="AS70" s="79"/>
      <c r="AT70" s="79"/>
      <c r="AU70" s="79"/>
      <c r="AV70" s="79"/>
      <c r="AW70" s="79"/>
      <c r="AX70" s="79"/>
      <c r="AY70" s="79"/>
      <c r="AZ70" s="119"/>
      <c r="BA70" s="174">
        <f>'[2]План 2023'!$Q65</f>
        <v>0</v>
      </c>
      <c r="BB70" s="120">
        <f>'[2]План 2023'!$R65</f>
        <v>0</v>
      </c>
      <c r="BC70" s="76">
        <f>'[3]СВОД по МО'!$GA$72</f>
        <v>0</v>
      </c>
      <c r="BD70" s="76">
        <f>'[3]СВОД по МО'!$GD$72</f>
        <v>0</v>
      </c>
      <c r="BE70" s="180">
        <f>'[1]План 2023'!$Q65</f>
        <v>0</v>
      </c>
      <c r="BF70" s="120">
        <f>'[1]План 2023'!$R65</f>
        <v>0</v>
      </c>
      <c r="BG70" s="14">
        <f t="shared" si="33"/>
        <v>0</v>
      </c>
      <c r="BH70" s="58">
        <f t="shared" si="34"/>
        <v>0</v>
      </c>
      <c r="BI70" s="5"/>
      <c r="BJ70" s="79"/>
      <c r="BK70" s="79"/>
      <c r="BL70" s="79"/>
      <c r="BM70" s="5"/>
      <c r="BN70" s="6"/>
      <c r="BO70" s="5"/>
      <c r="BP70" s="119"/>
      <c r="BQ70" s="174">
        <f>'[2]План 2023'!$S65</f>
        <v>0</v>
      </c>
      <c r="BR70" s="120">
        <f>'[2]План 2023'!$T65+'[2]План 2023'!$X65</f>
        <v>0</v>
      </c>
      <c r="BS70" s="76">
        <f>'[3]СВОД по МО'!$GJ$72</f>
        <v>0</v>
      </c>
      <c r="BT70" s="76">
        <f>'[3]СВОД по МО'!$GM$72</f>
        <v>0</v>
      </c>
      <c r="BU70" s="180">
        <f>'[1]План 2023'!$S65</f>
        <v>0</v>
      </c>
      <c r="BV70" s="120">
        <f>'[1]План 2023'!$T65+'[1]План 2023'!$X65</f>
        <v>0</v>
      </c>
      <c r="BW70" s="14">
        <f t="shared" si="35"/>
        <v>0</v>
      </c>
      <c r="BX70" s="58">
        <f t="shared" si="36"/>
        <v>0</v>
      </c>
      <c r="BY70" s="5"/>
      <c r="BZ70" s="79"/>
      <c r="CA70" s="79"/>
      <c r="CB70" s="79"/>
      <c r="CC70" s="5"/>
      <c r="CD70" s="79"/>
      <c r="CE70" s="5"/>
      <c r="CF70" s="119"/>
      <c r="CG70" s="174">
        <f>'[2]План 2023'!$W65</f>
        <v>0</v>
      </c>
      <c r="CH70" s="120">
        <f>'[2]План 2023'!$X65</f>
        <v>0</v>
      </c>
      <c r="CI70" s="76">
        <f>'[3]СВОД по МО'!$GU$72</f>
        <v>0</v>
      </c>
      <c r="CJ70" s="76">
        <f>'[3]СВОД по МО'!$GX$72</f>
        <v>0</v>
      </c>
      <c r="CK70" s="180">
        <f>'[1]План 2023'!$W65</f>
        <v>0</v>
      </c>
      <c r="CL70" s="120">
        <f>'[1]План 2023'!$X65</f>
        <v>0</v>
      </c>
      <c r="CM70" s="14"/>
      <c r="CN70" s="58"/>
      <c r="CO70" s="5"/>
      <c r="CP70" s="6"/>
      <c r="CQ70" s="5"/>
      <c r="CR70" s="6"/>
      <c r="CS70" s="5"/>
      <c r="CT70" s="164"/>
    </row>
    <row r="71" spans="1:100" x14ac:dyDescent="0.25">
      <c r="A71" s="178">
        <v>58</v>
      </c>
      <c r="B71" s="179">
        <f>'Скорая медицинская помощь'!B71</f>
        <v>410105</v>
      </c>
      <c r="C71" s="201" t="str">
        <f>'Скорая медицинская помощь'!C71</f>
        <v xml:space="preserve"> ООО "МАТЬ И ДИТЯ ЯРОСЛАВЛЬ"</v>
      </c>
      <c r="D71" s="174"/>
      <c r="E71" s="120"/>
      <c r="F71" s="76"/>
      <c r="G71" s="76"/>
      <c r="H71" s="180"/>
      <c r="I71" s="120"/>
      <c r="J71" s="120"/>
      <c r="K71" s="14"/>
      <c r="L71" s="58"/>
      <c r="M71" s="5"/>
      <c r="N71" s="79"/>
      <c r="O71" s="5"/>
      <c r="P71" s="79"/>
      <c r="Q71" s="79"/>
      <c r="R71" s="79"/>
      <c r="S71" s="5"/>
      <c r="T71" s="119"/>
      <c r="U71" s="174"/>
      <c r="V71" s="120"/>
      <c r="W71" s="76"/>
      <c r="X71" s="76"/>
      <c r="Y71" s="180"/>
      <c r="Z71" s="120"/>
      <c r="AA71" s="14"/>
      <c r="AB71" s="58"/>
      <c r="AC71" s="5"/>
      <c r="AD71" s="79"/>
      <c r="AE71" s="5"/>
      <c r="AF71" s="79"/>
      <c r="AG71" s="5"/>
      <c r="AH71" s="79"/>
      <c r="AI71" s="5"/>
      <c r="AJ71" s="119"/>
      <c r="AK71" s="191"/>
      <c r="AL71" s="79"/>
      <c r="AM71" s="76"/>
      <c r="AN71" s="76"/>
      <c r="AO71" s="79"/>
      <c r="AP71" s="79"/>
      <c r="AQ71" s="14"/>
      <c r="AR71" s="359"/>
      <c r="AS71" s="79"/>
      <c r="AT71" s="79"/>
      <c r="AU71" s="79"/>
      <c r="AV71" s="79"/>
      <c r="AW71" s="79"/>
      <c r="AX71" s="79"/>
      <c r="AY71" s="79"/>
      <c r="AZ71" s="119"/>
      <c r="BA71" s="174"/>
      <c r="BB71" s="120"/>
      <c r="BC71" s="76"/>
      <c r="BD71" s="76"/>
      <c r="BE71" s="180"/>
      <c r="BF71" s="120"/>
      <c r="BG71" s="14"/>
      <c r="BH71" s="58"/>
      <c r="BI71" s="5"/>
      <c r="BJ71" s="79"/>
      <c r="BK71" s="79"/>
      <c r="BL71" s="79"/>
      <c r="BM71" s="5"/>
      <c r="BN71" s="6"/>
      <c r="BO71" s="5"/>
      <c r="BP71" s="119"/>
      <c r="BQ71" s="174"/>
      <c r="BR71" s="120"/>
      <c r="BS71" s="76"/>
      <c r="BT71" s="76"/>
      <c r="BU71" s="180"/>
      <c r="BV71" s="120"/>
      <c r="BW71" s="14"/>
      <c r="BX71" s="58"/>
      <c r="BY71" s="5"/>
      <c r="BZ71" s="79"/>
      <c r="CA71" s="79"/>
      <c r="CB71" s="79"/>
      <c r="CC71" s="5"/>
      <c r="CD71" s="79"/>
      <c r="CE71" s="5"/>
      <c r="CF71" s="119"/>
      <c r="CG71" s="174"/>
      <c r="CH71" s="120"/>
      <c r="CI71" s="76"/>
      <c r="CJ71" s="76"/>
      <c r="CK71" s="180"/>
      <c r="CL71" s="120"/>
      <c r="CM71" s="14"/>
      <c r="CN71" s="58"/>
      <c r="CO71" s="5"/>
      <c r="CP71" s="6"/>
      <c r="CQ71" s="5"/>
      <c r="CR71" s="6"/>
      <c r="CS71" s="5"/>
      <c r="CT71" s="164"/>
    </row>
    <row r="72" spans="1:100" x14ac:dyDescent="0.25">
      <c r="A72" s="178"/>
      <c r="B72" s="179"/>
      <c r="C72" s="201"/>
      <c r="D72" s="174"/>
      <c r="E72" s="120"/>
      <c r="F72" s="76"/>
      <c r="G72" s="76"/>
      <c r="H72" s="180"/>
      <c r="I72" s="120"/>
      <c r="J72" s="120"/>
      <c r="K72" s="14"/>
      <c r="L72" s="58"/>
      <c r="M72" s="5"/>
      <c r="N72" s="79"/>
      <c r="O72" s="5"/>
      <c r="P72" s="79"/>
      <c r="Q72" s="79"/>
      <c r="R72" s="79"/>
      <c r="S72" s="5"/>
      <c r="T72" s="119"/>
      <c r="U72" s="174"/>
      <c r="V72" s="120"/>
      <c r="W72" s="76"/>
      <c r="X72" s="76"/>
      <c r="Y72" s="180"/>
      <c r="Z72" s="120"/>
      <c r="AA72" s="14"/>
      <c r="AB72" s="58"/>
      <c r="AC72" s="5"/>
      <c r="AD72" s="79"/>
      <c r="AE72" s="5"/>
      <c r="AF72" s="79"/>
      <c r="AG72" s="5"/>
      <c r="AH72" s="79"/>
      <c r="AI72" s="5"/>
      <c r="AJ72" s="119"/>
      <c r="AK72" s="191"/>
      <c r="AL72" s="79"/>
      <c r="AM72" s="79"/>
      <c r="AN72" s="79"/>
      <c r="AO72" s="79"/>
      <c r="AP72" s="79"/>
      <c r="AQ72" s="14"/>
      <c r="AR72" s="359"/>
      <c r="AS72" s="79"/>
      <c r="AT72" s="79"/>
      <c r="AU72" s="79"/>
      <c r="AV72" s="79"/>
      <c r="AW72" s="79"/>
      <c r="AX72" s="79"/>
      <c r="AY72" s="79"/>
      <c r="AZ72" s="119"/>
      <c r="BA72" s="174"/>
      <c r="BB72" s="120"/>
      <c r="BC72" s="76"/>
      <c r="BD72" s="76"/>
      <c r="BE72" s="180"/>
      <c r="BF72" s="120"/>
      <c r="BG72" s="14"/>
      <c r="BH72" s="58"/>
      <c r="BI72" s="5"/>
      <c r="BJ72" s="79"/>
      <c r="BK72" s="79"/>
      <c r="BL72" s="79"/>
      <c r="BM72" s="5"/>
      <c r="BN72" s="6"/>
      <c r="BO72" s="5"/>
      <c r="BP72" s="119"/>
      <c r="BQ72" s="174"/>
      <c r="BR72" s="120"/>
      <c r="BS72" s="76"/>
      <c r="BT72" s="76"/>
      <c r="BU72" s="180"/>
      <c r="BV72" s="120"/>
      <c r="BW72" s="14"/>
      <c r="BX72" s="58"/>
      <c r="BY72" s="5"/>
      <c r="BZ72" s="79"/>
      <c r="CA72" s="79"/>
      <c r="CB72" s="79"/>
      <c r="CC72" s="5"/>
      <c r="CD72" s="79"/>
      <c r="CE72" s="5"/>
      <c r="CF72" s="119"/>
      <c r="CG72" s="174"/>
      <c r="CH72" s="120"/>
      <c r="CI72" s="76"/>
      <c r="CJ72" s="76"/>
      <c r="CK72" s="180"/>
      <c r="CL72" s="120"/>
      <c r="CM72" s="14"/>
      <c r="CN72" s="58"/>
      <c r="CO72" s="5"/>
      <c r="CP72" s="6"/>
      <c r="CQ72" s="5"/>
      <c r="CR72" s="6"/>
      <c r="CS72" s="5"/>
      <c r="CT72" s="164"/>
    </row>
    <row r="73" spans="1:100" x14ac:dyDescent="0.25">
      <c r="A73" s="181"/>
      <c r="B73" s="182"/>
      <c r="C73" s="202"/>
      <c r="D73" s="185"/>
      <c r="E73" s="166"/>
      <c r="F73" s="87"/>
      <c r="G73" s="87"/>
      <c r="H73" s="183"/>
      <c r="I73" s="166"/>
      <c r="J73" s="166"/>
      <c r="K73" s="4"/>
      <c r="L73" s="3"/>
      <c r="M73" s="17"/>
      <c r="N73" s="59"/>
      <c r="O73" s="17"/>
      <c r="P73" s="59"/>
      <c r="Q73" s="59"/>
      <c r="R73" s="59"/>
      <c r="S73" s="17"/>
      <c r="T73" s="173"/>
      <c r="U73" s="185"/>
      <c r="V73" s="166"/>
      <c r="W73" s="87"/>
      <c r="X73" s="87"/>
      <c r="Y73" s="183"/>
      <c r="Z73" s="166"/>
      <c r="AA73" s="4"/>
      <c r="AB73" s="3"/>
      <c r="AC73" s="17"/>
      <c r="AD73" s="59"/>
      <c r="AE73" s="17"/>
      <c r="AF73" s="59"/>
      <c r="AG73" s="17"/>
      <c r="AH73" s="59"/>
      <c r="AI73" s="17"/>
      <c r="AJ73" s="173"/>
      <c r="AK73" s="192"/>
      <c r="AL73" s="59"/>
      <c r="AM73" s="59"/>
      <c r="AN73" s="59"/>
      <c r="AO73" s="59"/>
      <c r="AP73" s="59"/>
      <c r="AQ73" s="4">
        <f t="shared" si="23"/>
        <v>0</v>
      </c>
      <c r="AR73" s="366">
        <f t="shared" si="23"/>
        <v>0</v>
      </c>
      <c r="AS73" s="59"/>
      <c r="AT73" s="59"/>
      <c r="AU73" s="59"/>
      <c r="AV73" s="59"/>
      <c r="AW73" s="59"/>
      <c r="AX73" s="59"/>
      <c r="AY73" s="59"/>
      <c r="AZ73" s="173"/>
      <c r="BA73" s="185"/>
      <c r="BB73" s="166"/>
      <c r="BC73" s="87"/>
      <c r="BD73" s="87"/>
      <c r="BE73" s="183"/>
      <c r="BF73" s="166"/>
      <c r="BG73" s="4"/>
      <c r="BH73" s="3"/>
      <c r="BI73" s="17"/>
      <c r="BJ73" s="59"/>
      <c r="BK73" s="59"/>
      <c r="BL73" s="59"/>
      <c r="BM73" s="17"/>
      <c r="BN73" s="184"/>
      <c r="BO73" s="17"/>
      <c r="BP73" s="173"/>
      <c r="BQ73" s="185">
        <f>'[2]План 2023'!$S68</f>
        <v>0</v>
      </c>
      <c r="BR73" s="166"/>
      <c r="BS73" s="87"/>
      <c r="BT73" s="87"/>
      <c r="BU73" s="183">
        <f>'[1]План 2023'!$S68</f>
        <v>0</v>
      </c>
      <c r="BV73" s="166"/>
      <c r="BW73" s="4"/>
      <c r="BX73" s="3"/>
      <c r="BY73" s="17"/>
      <c r="BZ73" s="59"/>
      <c r="CA73" s="59"/>
      <c r="CB73" s="59"/>
      <c r="CC73" s="17"/>
      <c r="CD73" s="59"/>
      <c r="CE73" s="17"/>
      <c r="CF73" s="173"/>
      <c r="CG73" s="185"/>
      <c r="CH73" s="166"/>
      <c r="CI73" s="87"/>
      <c r="CJ73" s="87"/>
      <c r="CK73" s="183"/>
      <c r="CL73" s="166"/>
      <c r="CM73" s="4"/>
      <c r="CN73" s="3"/>
      <c r="CO73" s="17"/>
      <c r="CP73" s="184"/>
      <c r="CQ73" s="17"/>
      <c r="CR73" s="184"/>
      <c r="CS73" s="17"/>
      <c r="CT73" s="186"/>
    </row>
    <row r="74" spans="1:100" x14ac:dyDescent="0.25">
      <c r="A74" s="187"/>
      <c r="B74" s="188"/>
      <c r="C74" s="203" t="s">
        <v>6</v>
      </c>
      <c r="D74" s="165">
        <f>SUM(D14:D73)</f>
        <v>176427</v>
      </c>
      <c r="E74" s="130">
        <f t="shared" ref="E74:CL74" si="38">SUM(E14:E73)</f>
        <v>1224523.47</v>
      </c>
      <c r="F74" s="167">
        <f>SUM(F14:F73)</f>
        <v>118381</v>
      </c>
      <c r="G74" s="130">
        <f t="shared" si="38"/>
        <v>767413.58344000019</v>
      </c>
      <c r="H74" s="129">
        <f t="shared" si="38"/>
        <v>176427</v>
      </c>
      <c r="I74" s="130">
        <f t="shared" si="38"/>
        <v>1224523.4699999997</v>
      </c>
      <c r="J74" s="130">
        <f t="shared" si="38"/>
        <v>131688.82</v>
      </c>
      <c r="K74" s="26">
        <f t="shared" si="38"/>
        <v>0</v>
      </c>
      <c r="L74" s="66">
        <f t="shared" si="38"/>
        <v>-1.8189894035458565E-11</v>
      </c>
      <c r="M74" s="27">
        <f t="shared" si="38"/>
        <v>200</v>
      </c>
      <c r="N74" s="67">
        <f t="shared" si="38"/>
        <v>0</v>
      </c>
      <c r="O74" s="27">
        <f t="shared" si="38"/>
        <v>0</v>
      </c>
      <c r="P74" s="67">
        <f t="shared" si="38"/>
        <v>2.3700000001554145E-3</v>
      </c>
      <c r="Q74" s="67">
        <v>0</v>
      </c>
      <c r="R74" s="67"/>
      <c r="S74" s="27">
        <f t="shared" si="38"/>
        <v>0</v>
      </c>
      <c r="T74" s="171">
        <f t="shared" si="38"/>
        <v>0</v>
      </c>
      <c r="U74" s="168">
        <f>SUM(U14:U73)</f>
        <v>628551</v>
      </c>
      <c r="V74" s="130">
        <f t="shared" si="38"/>
        <v>1205429.0700000005</v>
      </c>
      <c r="W74" s="130">
        <f t="shared" si="38"/>
        <v>535945</v>
      </c>
      <c r="X74" s="130">
        <f t="shared" si="38"/>
        <v>926791.84577999986</v>
      </c>
      <c r="Y74" s="129">
        <f t="shared" si="38"/>
        <v>634868</v>
      </c>
      <c r="Z74" s="130">
        <f t="shared" si="38"/>
        <v>1194239.7000000004</v>
      </c>
      <c r="AA74" s="26">
        <f t="shared" si="38"/>
        <v>6317</v>
      </c>
      <c r="AB74" s="66">
        <f>SUM(AB14:AB73)</f>
        <v>-11189.36999999995</v>
      </c>
      <c r="AC74" s="27">
        <f t="shared" si="38"/>
        <v>-86</v>
      </c>
      <c r="AD74" s="67">
        <f t="shared" si="38"/>
        <v>-163.85</v>
      </c>
      <c r="AE74" s="27">
        <f t="shared" si="38"/>
        <v>6081</v>
      </c>
      <c r="AF74" s="67">
        <f t="shared" si="38"/>
        <v>-11189.36999999995</v>
      </c>
      <c r="AG74" s="27">
        <f t="shared" si="38"/>
        <v>0</v>
      </c>
      <c r="AH74" s="67">
        <f t="shared" si="38"/>
        <v>0</v>
      </c>
      <c r="AI74" s="27">
        <f t="shared" si="38"/>
        <v>0</v>
      </c>
      <c r="AJ74" s="171">
        <f t="shared" si="38"/>
        <v>0</v>
      </c>
      <c r="AK74" s="170">
        <f t="shared" si="38"/>
        <v>40686</v>
      </c>
      <c r="AL74" s="67">
        <f t="shared" si="38"/>
        <v>198486.03000000003</v>
      </c>
      <c r="AM74" s="27">
        <f t="shared" si="38"/>
        <v>34658</v>
      </c>
      <c r="AN74" s="67">
        <f t="shared" si="38"/>
        <v>173594.80817</v>
      </c>
      <c r="AO74" s="27">
        <f t="shared" si="38"/>
        <v>42572</v>
      </c>
      <c r="AP74" s="67">
        <f t="shared" si="38"/>
        <v>210325.80999999997</v>
      </c>
      <c r="AQ74" s="27">
        <f>SUM(AQ14:AQ73)</f>
        <v>1886</v>
      </c>
      <c r="AR74" s="47">
        <f t="shared" si="38"/>
        <v>11839.780000000006</v>
      </c>
      <c r="AS74" s="27">
        <f t="shared" si="38"/>
        <v>2087.2000000000007</v>
      </c>
      <c r="AT74" s="67">
        <f t="shared" si="38"/>
        <v>12606.072000000009</v>
      </c>
      <c r="AU74" s="27">
        <f t="shared" si="38"/>
        <v>0</v>
      </c>
      <c r="AV74" s="67">
        <f t="shared" si="38"/>
        <v>0</v>
      </c>
      <c r="AW74" s="27">
        <f t="shared" si="38"/>
        <v>125</v>
      </c>
      <c r="AX74" s="67">
        <f t="shared" si="38"/>
        <v>1128.2499999999998</v>
      </c>
      <c r="AY74" s="27">
        <f t="shared" si="38"/>
        <v>0</v>
      </c>
      <c r="AZ74" s="171">
        <f t="shared" si="38"/>
        <v>0</v>
      </c>
      <c r="BA74" s="168">
        <f t="shared" si="38"/>
        <v>134053</v>
      </c>
      <c r="BB74" s="130">
        <f t="shared" si="38"/>
        <v>442450.15999999992</v>
      </c>
      <c r="BC74" s="130">
        <f t="shared" si="38"/>
        <v>100744</v>
      </c>
      <c r="BD74" s="130">
        <f t="shared" si="38"/>
        <v>355235.04804999987</v>
      </c>
      <c r="BE74" s="129">
        <f t="shared" si="38"/>
        <v>134053</v>
      </c>
      <c r="BF74" s="130">
        <f t="shared" si="38"/>
        <v>442450.15999999986</v>
      </c>
      <c r="BG74" s="26">
        <f t="shared" si="38"/>
        <v>0</v>
      </c>
      <c r="BH74" s="66">
        <f t="shared" si="38"/>
        <v>-4.5474735088646412E-13</v>
      </c>
      <c r="BI74" s="27">
        <f t="shared" si="38"/>
        <v>2263</v>
      </c>
      <c r="BJ74" s="67">
        <f t="shared" si="38"/>
        <v>7316.59</v>
      </c>
      <c r="BK74" s="67">
        <f t="shared" si="38"/>
        <v>0</v>
      </c>
      <c r="BL74" s="67">
        <f t="shared" si="38"/>
        <v>0</v>
      </c>
      <c r="BM74" s="27">
        <f t="shared" si="38"/>
        <v>250</v>
      </c>
      <c r="BN74" s="67">
        <f t="shared" si="38"/>
        <v>768.26499999999999</v>
      </c>
      <c r="BO74" s="27">
        <f t="shared" si="38"/>
        <v>0</v>
      </c>
      <c r="BP74" s="171">
        <f t="shared" si="38"/>
        <v>0</v>
      </c>
      <c r="BQ74" s="168">
        <f t="shared" si="38"/>
        <v>501171</v>
      </c>
      <c r="BR74" s="130">
        <f t="shared" si="38"/>
        <v>3678811.8023200002</v>
      </c>
      <c r="BS74" s="130">
        <f t="shared" si="38"/>
        <v>319570</v>
      </c>
      <c r="BT74" s="130">
        <f t="shared" si="38"/>
        <v>2443586.8999700001</v>
      </c>
      <c r="BU74" s="172">
        <f t="shared" si="38"/>
        <v>501171</v>
      </c>
      <c r="BV74" s="130">
        <f t="shared" si="38"/>
        <v>3678811.8023200002</v>
      </c>
      <c r="BW74" s="26">
        <f t="shared" si="38"/>
        <v>0</v>
      </c>
      <c r="BX74" s="66">
        <f t="shared" si="38"/>
        <v>0</v>
      </c>
      <c r="BY74" s="27">
        <f t="shared" si="38"/>
        <v>605</v>
      </c>
      <c r="BZ74" s="67">
        <f t="shared" si="38"/>
        <v>3526.71</v>
      </c>
      <c r="CA74" s="67">
        <f t="shared" si="38"/>
        <v>0</v>
      </c>
      <c r="CB74" s="67">
        <f>SUM(CB14:CB73)</f>
        <v>0</v>
      </c>
      <c r="CC74" s="27">
        <f t="shared" si="38"/>
        <v>0</v>
      </c>
      <c r="CD74" s="67">
        <f t="shared" si="38"/>
        <v>0</v>
      </c>
      <c r="CE74" s="27">
        <f t="shared" si="38"/>
        <v>0</v>
      </c>
      <c r="CF74" s="171">
        <f t="shared" si="38"/>
        <v>0</v>
      </c>
      <c r="CG74" s="165">
        <f t="shared" si="38"/>
        <v>1325070</v>
      </c>
      <c r="CH74" s="130">
        <f t="shared" si="38"/>
        <v>710198.86232000019</v>
      </c>
      <c r="CI74" s="130">
        <f t="shared" si="38"/>
        <v>60175</v>
      </c>
      <c r="CJ74" s="130">
        <f t="shared" si="38"/>
        <v>254059.71894999986</v>
      </c>
      <c r="CK74" s="129">
        <f t="shared" si="38"/>
        <v>1325070</v>
      </c>
      <c r="CL74" s="130">
        <f t="shared" si="38"/>
        <v>710198.86232000019</v>
      </c>
      <c r="CM74" s="26">
        <f t="shared" ref="CM74:CT74" si="39">SUM(CM14:CM73)</f>
        <v>0</v>
      </c>
      <c r="CN74" s="66">
        <f t="shared" si="39"/>
        <v>0</v>
      </c>
      <c r="CO74" s="27">
        <f t="shared" si="39"/>
        <v>531</v>
      </c>
      <c r="CP74" s="131">
        <f t="shared" si="39"/>
        <v>-10951.15</v>
      </c>
      <c r="CQ74" s="27">
        <f t="shared" si="39"/>
        <v>0</v>
      </c>
      <c r="CR74" s="131">
        <f t="shared" si="39"/>
        <v>0</v>
      </c>
      <c r="CS74" s="27">
        <f t="shared" si="39"/>
        <v>0</v>
      </c>
      <c r="CT74" s="189">
        <f t="shared" si="39"/>
        <v>0</v>
      </c>
    </row>
    <row r="75" spans="1:100" x14ac:dyDescent="0.25">
      <c r="AS75" s="37"/>
    </row>
    <row r="76" spans="1:100" x14ac:dyDescent="0.25">
      <c r="A76" s="406" t="s">
        <v>17</v>
      </c>
      <c r="B76" s="407"/>
      <c r="C76" s="408"/>
      <c r="D76" s="48">
        <f>[1]СВОД!$G$33</f>
        <v>176427</v>
      </c>
      <c r="E76" s="69">
        <f>[1]СВОД!$H$33</f>
        <v>1224523.47</v>
      </c>
      <c r="F76" s="69"/>
      <c r="G76" s="69"/>
      <c r="H76" s="48">
        <f>[1]СВОД!$G$33</f>
        <v>176427</v>
      </c>
      <c r="I76" s="69">
        <f>[1]СВОД!$H$33</f>
        <v>1224523.47</v>
      </c>
      <c r="J76" s="69">
        <f>[1]СВОД!$H$35</f>
        <v>131688.82</v>
      </c>
      <c r="K76" s="69">
        <f t="shared" ref="K76:L81" si="40">H76-D76</f>
        <v>0</v>
      </c>
      <c r="L76" s="69">
        <f t="shared" si="40"/>
        <v>0</v>
      </c>
      <c r="M76" s="69"/>
      <c r="N76" s="69"/>
      <c r="O76" s="69"/>
      <c r="P76" s="69"/>
      <c r="Q76" s="69"/>
      <c r="R76" s="69"/>
      <c r="S76" s="69"/>
      <c r="T76" s="69"/>
      <c r="U76" s="48">
        <f>[1]СВОД!$G$37</f>
        <v>661842</v>
      </c>
      <c r="V76" s="69">
        <f>[1]СВОД!$H$37</f>
        <v>1214229.07</v>
      </c>
      <c r="W76" s="69"/>
      <c r="X76" s="69"/>
      <c r="Y76" s="48">
        <f>[1]СВОД!$G$37</f>
        <v>661842</v>
      </c>
      <c r="Z76" s="69">
        <f>[1]СВОД!$H$37</f>
        <v>1214229.07</v>
      </c>
      <c r="AA76" s="69">
        <f>Y76-U76</f>
        <v>0</v>
      </c>
      <c r="AB76" s="69">
        <f>Z76-V76</f>
        <v>0</v>
      </c>
      <c r="AC76" s="69"/>
      <c r="AD76" s="69"/>
      <c r="AE76" s="69"/>
      <c r="AF76" s="69"/>
      <c r="AG76" s="69"/>
      <c r="AH76" s="69"/>
      <c r="AI76" s="69"/>
      <c r="AJ76" s="69"/>
      <c r="AK76" s="48">
        <f>[1]СВОД!$G$38</f>
        <v>45930</v>
      </c>
      <c r="AL76" s="69">
        <f>[1]СВОД!$H$38</f>
        <v>211974.16999999998</v>
      </c>
      <c r="AM76" s="69"/>
      <c r="AN76" s="69"/>
      <c r="AO76" s="48">
        <f>[1]СВОД!$G$38</f>
        <v>45930</v>
      </c>
      <c r="AP76" s="69">
        <f>[1]СВОД!$H$38</f>
        <v>211974.16999999998</v>
      </c>
      <c r="AQ76" s="48">
        <f>AO76-AK76</f>
        <v>0</v>
      </c>
      <c r="AR76" s="367">
        <f>AP76-AL76</f>
        <v>0</v>
      </c>
      <c r="AS76" s="69"/>
      <c r="AT76" s="69"/>
      <c r="AU76" s="69"/>
      <c r="AV76" s="69"/>
      <c r="AW76" s="69"/>
      <c r="AX76" s="69"/>
      <c r="AY76" s="69"/>
      <c r="AZ76" s="69"/>
      <c r="BA76" s="48">
        <f>[1]СВОД!$G$39</f>
        <v>159581</v>
      </c>
      <c r="BB76" s="69">
        <f>[1]СВОД!$H$39</f>
        <v>447027.87</v>
      </c>
      <c r="BC76" s="69"/>
      <c r="BD76" s="69"/>
      <c r="BE76" s="48">
        <f>[1]СВОД!$G$39</f>
        <v>159581</v>
      </c>
      <c r="BF76" s="69">
        <f>[1]СВОД!$H$39</f>
        <v>447027.87</v>
      </c>
      <c r="BG76" s="69">
        <f t="shared" ref="BG76:BH81" si="41">BE76-BA76</f>
        <v>0</v>
      </c>
      <c r="BH76" s="69">
        <f t="shared" si="41"/>
        <v>0</v>
      </c>
      <c r="BI76" s="69"/>
      <c r="BJ76" s="69"/>
      <c r="BK76" s="69"/>
      <c r="BL76" s="69"/>
      <c r="BM76" s="69"/>
      <c r="BN76" s="69"/>
      <c r="BO76" s="69"/>
      <c r="BP76" s="69"/>
      <c r="BQ76" s="48">
        <f>[1]СВОД!$G$40</f>
        <v>529070</v>
      </c>
      <c r="BR76" s="132">
        <f>[1]СВОД!$H$40</f>
        <v>3374972.76</v>
      </c>
      <c r="BS76" s="132"/>
      <c r="BT76" s="132"/>
      <c r="BU76" s="48">
        <f>[1]СВОД!$G$40</f>
        <v>529070</v>
      </c>
      <c r="BV76" s="132">
        <f>[1]СВОД!$H$40</f>
        <v>3374972.76</v>
      </c>
      <c r="BW76" s="69">
        <f t="shared" ref="BW76:BX81" si="42">BU76-BQ76</f>
        <v>0</v>
      </c>
      <c r="BX76" s="69">
        <f t="shared" si="42"/>
        <v>0</v>
      </c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</row>
    <row r="77" spans="1:100" ht="15.75" customHeight="1" x14ac:dyDescent="0.25">
      <c r="A77" s="30" t="s">
        <v>44</v>
      </c>
      <c r="B77" s="39"/>
      <c r="C77" s="31"/>
      <c r="D77" s="133"/>
      <c r="E77" s="70"/>
      <c r="F77" s="70"/>
      <c r="G77" s="70"/>
      <c r="H77" s="133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133"/>
      <c r="V77" s="70"/>
      <c r="W77" s="70"/>
      <c r="X77" s="70"/>
      <c r="Y77" s="133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133"/>
      <c r="AL77" s="70"/>
      <c r="AM77" s="70"/>
      <c r="AN77" s="70"/>
      <c r="AO77" s="133"/>
      <c r="AP77" s="70"/>
      <c r="AQ77" s="32"/>
      <c r="AR77" s="368"/>
      <c r="AS77" s="70"/>
      <c r="AT77" s="70"/>
      <c r="AU77" s="70"/>
      <c r="AV77" s="70"/>
      <c r="AW77" s="70"/>
      <c r="AX77" s="70"/>
      <c r="AY77" s="70"/>
      <c r="AZ77" s="70"/>
      <c r="BA77" s="133"/>
      <c r="BB77" s="70"/>
      <c r="BC77" s="70"/>
      <c r="BD77" s="70"/>
      <c r="BE77" s="133"/>
      <c r="BF77" s="70"/>
      <c r="BG77" s="69">
        <f t="shared" ref="BG77" si="43">BE77-BA77</f>
        <v>0</v>
      </c>
      <c r="BH77" s="69">
        <f t="shared" ref="BH77" si="44">BF77-BB77</f>
        <v>0</v>
      </c>
      <c r="BI77" s="70"/>
      <c r="BJ77" s="70"/>
      <c r="BK77" s="70"/>
      <c r="BL77" s="70"/>
      <c r="BM77" s="70"/>
      <c r="BN77" s="70"/>
      <c r="BO77" s="70"/>
      <c r="BP77" s="70"/>
      <c r="BQ77" s="133"/>
      <c r="BR77" s="134"/>
      <c r="BS77" s="134"/>
      <c r="BT77" s="134"/>
      <c r="BU77" s="133"/>
      <c r="BV77" s="134"/>
      <c r="BW77" s="70">
        <f t="shared" ref="BW77" si="45">BU77-BQ77</f>
        <v>0</v>
      </c>
      <c r="BX77" s="70">
        <f t="shared" ref="BX77" si="46">BV77-BR77</f>
        <v>0</v>
      </c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</row>
    <row r="78" spans="1:100" x14ac:dyDescent="0.25">
      <c r="A78" s="374" t="s">
        <v>8</v>
      </c>
      <c r="B78" s="375"/>
      <c r="C78" s="376"/>
      <c r="D78" s="40">
        <f>[1]СВОД!$I$33</f>
        <v>0</v>
      </c>
      <c r="E78" s="135">
        <f>[1]СВОД!$J$33</f>
        <v>0</v>
      </c>
      <c r="F78" s="135"/>
      <c r="G78" s="135"/>
      <c r="H78" s="40">
        <f>[1]СВОД!$I$33</f>
        <v>0</v>
      </c>
      <c r="I78" s="135">
        <f>[1]СВОД!$J$33</f>
        <v>0</v>
      </c>
      <c r="J78" s="135">
        <f>[1]СВОД!$J$35</f>
        <v>0</v>
      </c>
      <c r="K78" s="135">
        <f t="shared" si="40"/>
        <v>0</v>
      </c>
      <c r="L78" s="135">
        <f t="shared" si="40"/>
        <v>0</v>
      </c>
      <c r="M78" s="135"/>
      <c r="N78" s="135"/>
      <c r="O78" s="135"/>
      <c r="P78" s="135"/>
      <c r="Q78" s="135"/>
      <c r="R78" s="135"/>
      <c r="S78" s="135"/>
      <c r="T78" s="135"/>
      <c r="U78" s="40">
        <f>[1]СВОД!$I$37</f>
        <v>26974</v>
      </c>
      <c r="V78" s="135">
        <f>[1]СВОД!$J$37</f>
        <v>19989.37</v>
      </c>
      <c r="W78" s="135"/>
      <c r="X78" s="135"/>
      <c r="Y78" s="40">
        <f>[1]СВОД!$I$37</f>
        <v>26974</v>
      </c>
      <c r="Z78" s="135">
        <f>[1]СВОД!$J$37</f>
        <v>19989.37</v>
      </c>
      <c r="AA78" s="135">
        <f t="shared" ref="AA78:AB81" si="47">Y78-U78</f>
        <v>0</v>
      </c>
      <c r="AB78" s="135">
        <f t="shared" si="47"/>
        <v>0</v>
      </c>
      <c r="AC78" s="135"/>
      <c r="AD78" s="135"/>
      <c r="AE78" s="135"/>
      <c r="AF78" s="135"/>
      <c r="AG78" s="135"/>
      <c r="AH78" s="135"/>
      <c r="AI78" s="135"/>
      <c r="AJ78" s="135"/>
      <c r="AK78" s="40">
        <f>[1]СВОД!$I$38</f>
        <v>3358</v>
      </c>
      <c r="AL78" s="135">
        <f>[1]СВОД!$J$38</f>
        <v>1648.3600000000001</v>
      </c>
      <c r="AM78" s="135"/>
      <c r="AN78" s="135"/>
      <c r="AO78" s="40">
        <f>[1]СВОД!$I$38</f>
        <v>3358</v>
      </c>
      <c r="AP78" s="135">
        <f>[1]СВОД!$J$38</f>
        <v>1648.3600000000001</v>
      </c>
      <c r="AQ78" s="40">
        <f>AO78-AK78</f>
        <v>0</v>
      </c>
      <c r="AR78" s="369">
        <f t="shared" ref="AQ78:AR81" si="48">AP78-AL78</f>
        <v>0</v>
      </c>
      <c r="AS78" s="135"/>
      <c r="AT78" s="135"/>
      <c r="AU78" s="135"/>
      <c r="AV78" s="135"/>
      <c r="AW78" s="135"/>
      <c r="AX78" s="135"/>
      <c r="AY78" s="135"/>
      <c r="AZ78" s="135"/>
      <c r="BA78" s="40">
        <f>[1]СВОД!$I$39</f>
        <v>25528</v>
      </c>
      <c r="BB78" s="135">
        <f>[1]СВОД!$J$39</f>
        <v>4577.7100000000009</v>
      </c>
      <c r="BC78" s="135"/>
      <c r="BD78" s="135"/>
      <c r="BE78" s="40">
        <f>[1]СВОД!$I$39</f>
        <v>25528</v>
      </c>
      <c r="BF78" s="135">
        <f>[1]СВОД!$J$39</f>
        <v>4577.7100000000009</v>
      </c>
      <c r="BG78" s="135">
        <f t="shared" si="41"/>
        <v>0</v>
      </c>
      <c r="BH78" s="135">
        <f t="shared" si="41"/>
        <v>0</v>
      </c>
      <c r="BI78" s="135"/>
      <c r="BJ78" s="135"/>
      <c r="BK78" s="135"/>
      <c r="BL78" s="135"/>
      <c r="BM78" s="135"/>
      <c r="BN78" s="135"/>
      <c r="BO78" s="135"/>
      <c r="BP78" s="135"/>
      <c r="BQ78" s="40">
        <f>[1]СВОД!$I$40</f>
        <v>27852</v>
      </c>
      <c r="BR78" s="136">
        <f>[1]СВОД!$J$40</f>
        <v>21462.46</v>
      </c>
      <c r="BS78" s="136"/>
      <c r="BT78" s="136"/>
      <c r="BU78" s="40">
        <f>[1]СВОД!$I$40</f>
        <v>27852</v>
      </c>
      <c r="BV78" s="136">
        <f>[1]СВОД!$J$40</f>
        <v>21462.46</v>
      </c>
      <c r="BW78" s="135">
        <f t="shared" si="42"/>
        <v>0</v>
      </c>
      <c r="BX78" s="135">
        <f>BV78-BR78</f>
        <v>0</v>
      </c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137"/>
      <c r="CL78" s="34"/>
      <c r="CM78" s="34"/>
      <c r="CN78" s="34"/>
      <c r="CO78" s="34"/>
      <c r="CP78" s="34"/>
      <c r="CQ78" s="34"/>
      <c r="CR78" s="34"/>
      <c r="CS78" s="34"/>
      <c r="CT78" s="34"/>
    </row>
    <row r="79" spans="1:100" ht="48.75" customHeight="1" x14ac:dyDescent="0.25">
      <c r="A79" s="374" t="s">
        <v>9</v>
      </c>
      <c r="B79" s="375"/>
      <c r="C79" s="376"/>
      <c r="D79" s="40">
        <f>D76-D78</f>
        <v>176427</v>
      </c>
      <c r="E79" s="135">
        <f>E76-E78</f>
        <v>1224523.47</v>
      </c>
      <c r="F79" s="135"/>
      <c r="G79" s="135"/>
      <c r="H79" s="40">
        <f>H76-H78</f>
        <v>176427</v>
      </c>
      <c r="I79" s="135">
        <f>I76-I78</f>
        <v>1224523.47</v>
      </c>
      <c r="J79" s="135">
        <f>J76-J78</f>
        <v>131688.82</v>
      </c>
      <c r="K79" s="135">
        <f t="shared" si="40"/>
        <v>0</v>
      </c>
      <c r="L79" s="135">
        <f t="shared" si="40"/>
        <v>0</v>
      </c>
      <c r="M79" s="135"/>
      <c r="N79" s="135"/>
      <c r="O79" s="135"/>
      <c r="P79" s="135"/>
      <c r="Q79" s="135"/>
      <c r="R79" s="135"/>
      <c r="S79" s="135"/>
      <c r="T79" s="135"/>
      <c r="U79" s="40">
        <f>U76-U78</f>
        <v>634868</v>
      </c>
      <c r="V79" s="135">
        <f>V76-V78</f>
        <v>1194239.7</v>
      </c>
      <c r="W79" s="135"/>
      <c r="X79" s="135"/>
      <c r="Y79" s="40">
        <f>Y76-Y78</f>
        <v>634868</v>
      </c>
      <c r="Z79" s="135">
        <f>Z76-Z78</f>
        <v>1194239.7</v>
      </c>
      <c r="AA79" s="135">
        <f t="shared" si="47"/>
        <v>0</v>
      </c>
      <c r="AB79" s="135">
        <f t="shared" si="47"/>
        <v>0</v>
      </c>
      <c r="AC79" s="135"/>
      <c r="AD79" s="135"/>
      <c r="AE79" s="135"/>
      <c r="AF79" s="135"/>
      <c r="AG79" s="135"/>
      <c r="AH79" s="135"/>
      <c r="AI79" s="135"/>
      <c r="AJ79" s="135"/>
      <c r="AK79" s="40">
        <f>AK76-AK78</f>
        <v>42572</v>
      </c>
      <c r="AL79" s="135">
        <f>AL76-AL78</f>
        <v>210325.81</v>
      </c>
      <c r="AM79" s="135"/>
      <c r="AN79" s="135"/>
      <c r="AO79" s="40">
        <f>AO76-AO78</f>
        <v>42572</v>
      </c>
      <c r="AP79" s="135">
        <f>AP76-AP78</f>
        <v>210325.81</v>
      </c>
      <c r="AQ79" s="40">
        <f>AO79-AK79</f>
        <v>0</v>
      </c>
      <c r="AR79" s="369">
        <f>AP79-AL79</f>
        <v>0</v>
      </c>
      <c r="AS79" s="135"/>
      <c r="AT79" s="135"/>
      <c r="AU79" s="135"/>
      <c r="AV79" s="135"/>
      <c r="AW79" s="135"/>
      <c r="AX79" s="135"/>
      <c r="AY79" s="135"/>
      <c r="AZ79" s="135"/>
      <c r="BA79" s="40">
        <f>BA76-BA78</f>
        <v>134053</v>
      </c>
      <c r="BB79" s="135">
        <f>BB76-BB78</f>
        <v>442450.16</v>
      </c>
      <c r="BC79" s="135"/>
      <c r="BD79" s="135"/>
      <c r="BE79" s="40">
        <f>BE76-BE78</f>
        <v>134053</v>
      </c>
      <c r="BF79" s="135">
        <f>BF76-BF78</f>
        <v>442450.16</v>
      </c>
      <c r="BG79" s="135">
        <f t="shared" si="41"/>
        <v>0</v>
      </c>
      <c r="BH79" s="135">
        <f t="shared" si="41"/>
        <v>0</v>
      </c>
      <c r="BI79" s="135"/>
      <c r="BJ79" s="135"/>
      <c r="BK79" s="135"/>
      <c r="BL79" s="135"/>
      <c r="BM79" s="135"/>
      <c r="BN79" s="135"/>
      <c r="BO79" s="135"/>
      <c r="BP79" s="135"/>
      <c r="BQ79" s="40">
        <f>BQ76-BQ78</f>
        <v>501218</v>
      </c>
      <c r="BR79" s="136">
        <f>BR76-BR78</f>
        <v>3353510.3</v>
      </c>
      <c r="BS79" s="136"/>
      <c r="BT79" s="136"/>
      <c r="BU79" s="40">
        <f>BU76-BU78</f>
        <v>501218</v>
      </c>
      <c r="BV79" s="136">
        <f>BV76-BV78</f>
        <v>3353510.3</v>
      </c>
      <c r="BW79" s="135">
        <f t="shared" si="42"/>
        <v>0</v>
      </c>
      <c r="BX79" s="135">
        <f t="shared" si="42"/>
        <v>0</v>
      </c>
      <c r="BY79" s="34"/>
      <c r="BZ79" s="34"/>
      <c r="CA79" s="34"/>
      <c r="CB79" s="34"/>
      <c r="CC79" s="34"/>
      <c r="CD79" s="34"/>
      <c r="CE79" s="34"/>
      <c r="CF79" s="34"/>
      <c r="CG79" s="34"/>
      <c r="CH79" s="137"/>
      <c r="CI79" s="137"/>
      <c r="CJ79" s="137"/>
      <c r="CK79" s="34"/>
      <c r="CL79" s="137"/>
      <c r="CM79" s="34"/>
      <c r="CN79" s="34"/>
      <c r="CO79" s="138">
        <f>CO63-CM63</f>
        <v>0</v>
      </c>
      <c r="CP79" s="34"/>
      <c r="CQ79" s="34"/>
      <c r="CR79" s="34"/>
      <c r="CS79" s="34"/>
      <c r="CT79" s="34"/>
    </row>
    <row r="80" spans="1:100" ht="42.75" customHeight="1" x14ac:dyDescent="0.25">
      <c r="A80" s="377" t="s">
        <v>10</v>
      </c>
      <c r="B80" s="378"/>
      <c r="C80" s="379"/>
      <c r="D80" s="50"/>
      <c r="E80" s="139"/>
      <c r="F80" s="139"/>
      <c r="G80" s="139"/>
      <c r="H80" s="50"/>
      <c r="I80" s="139"/>
      <c r="J80" s="140"/>
      <c r="K80" s="139">
        <f t="shared" si="40"/>
        <v>0</v>
      </c>
      <c r="L80" s="139">
        <f t="shared" si="40"/>
        <v>0</v>
      </c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50"/>
      <c r="Z80" s="139"/>
      <c r="AA80" s="139">
        <f t="shared" si="47"/>
        <v>0</v>
      </c>
      <c r="AB80" s="139">
        <f t="shared" si="47"/>
        <v>0</v>
      </c>
      <c r="AC80" s="139"/>
      <c r="AD80" s="139"/>
      <c r="AE80" s="139"/>
      <c r="AF80" s="139"/>
      <c r="AG80" s="139"/>
      <c r="AH80" s="139"/>
      <c r="AI80" s="139"/>
      <c r="AJ80" s="139"/>
      <c r="AK80" s="50"/>
      <c r="AL80" s="139"/>
      <c r="AM80" s="139"/>
      <c r="AN80" s="139"/>
      <c r="AO80" s="50"/>
      <c r="AP80" s="139"/>
      <c r="AQ80" s="50">
        <f>AO80-AK80</f>
        <v>0</v>
      </c>
      <c r="AR80" s="370">
        <f>AP80-AL80</f>
        <v>0</v>
      </c>
      <c r="AS80" s="139"/>
      <c r="AT80" s="139"/>
      <c r="AU80" s="139"/>
      <c r="AV80" s="139"/>
      <c r="AW80" s="139"/>
      <c r="AX80" s="139"/>
      <c r="AY80" s="139"/>
      <c r="AZ80" s="139"/>
      <c r="BA80" s="50"/>
      <c r="BB80" s="139"/>
      <c r="BC80" s="139"/>
      <c r="BD80" s="139"/>
      <c r="BE80" s="50"/>
      <c r="BF80" s="139"/>
      <c r="BG80" s="139">
        <f t="shared" si="41"/>
        <v>0</v>
      </c>
      <c r="BH80" s="139">
        <f t="shared" si="41"/>
        <v>0</v>
      </c>
      <c r="BI80" s="139"/>
      <c r="BJ80" s="139"/>
      <c r="BK80" s="139"/>
      <c r="BL80" s="139"/>
      <c r="BM80" s="139"/>
      <c r="BN80" s="139"/>
      <c r="BO80" s="139"/>
      <c r="BP80" s="139"/>
      <c r="BQ80" s="50">
        <f>[1]СВОД!$X$15</f>
        <v>1240380</v>
      </c>
      <c r="BR80" s="140">
        <f>[1]СВОД!$Y$15</f>
        <v>335752.1889999999</v>
      </c>
      <c r="BS80" s="140"/>
      <c r="BT80" s="140"/>
      <c r="BU80" s="50">
        <f>[1]СВОД!$X$15</f>
        <v>1240380</v>
      </c>
      <c r="BV80" s="140">
        <f>[1]СВОД!$Y$15</f>
        <v>335752.1889999999</v>
      </c>
      <c r="BW80" s="139">
        <f>BU80-BQ80</f>
        <v>0</v>
      </c>
      <c r="BX80" s="139">
        <f>BV80-BR80</f>
        <v>0</v>
      </c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</row>
    <row r="81" spans="1:98" x14ac:dyDescent="0.25">
      <c r="A81" s="380" t="s">
        <v>52</v>
      </c>
      <c r="B81" s="381"/>
      <c r="C81" s="382"/>
      <c r="D81" s="141">
        <f>D79+D80</f>
        <v>176427</v>
      </c>
      <c r="E81" s="142">
        <f>E79+E80</f>
        <v>1224523.47</v>
      </c>
      <c r="F81" s="142"/>
      <c r="G81" s="142"/>
      <c r="H81" s="141">
        <f>H79+H80</f>
        <v>176427</v>
      </c>
      <c r="I81" s="142">
        <f>I79+I80</f>
        <v>1224523.47</v>
      </c>
      <c r="J81" s="143">
        <f>J79+J80</f>
        <v>131688.82</v>
      </c>
      <c r="K81" s="142">
        <f t="shared" si="40"/>
        <v>0</v>
      </c>
      <c r="L81" s="142">
        <f t="shared" si="40"/>
        <v>0</v>
      </c>
      <c r="M81" s="142"/>
      <c r="N81" s="142"/>
      <c r="O81" s="142"/>
      <c r="P81" s="142"/>
      <c r="Q81" s="142"/>
      <c r="R81" s="142"/>
      <c r="S81" s="142"/>
      <c r="T81" s="142"/>
      <c r="U81" s="141">
        <f>U79+U80</f>
        <v>634868</v>
      </c>
      <c r="V81" s="142">
        <f>V79+V80</f>
        <v>1194239.7</v>
      </c>
      <c r="W81" s="142"/>
      <c r="X81" s="142"/>
      <c r="Y81" s="141">
        <f>Y79+Y80</f>
        <v>634868</v>
      </c>
      <c r="Z81" s="142">
        <f>Z79+Z80</f>
        <v>1194239.7</v>
      </c>
      <c r="AA81" s="142">
        <f t="shared" si="47"/>
        <v>0</v>
      </c>
      <c r="AB81" s="142">
        <f t="shared" si="47"/>
        <v>0</v>
      </c>
      <c r="AC81" s="142"/>
      <c r="AD81" s="142"/>
      <c r="AE81" s="142"/>
      <c r="AF81" s="142"/>
      <c r="AG81" s="142"/>
      <c r="AH81" s="142"/>
      <c r="AI81" s="142"/>
      <c r="AJ81" s="142"/>
      <c r="AK81" s="141">
        <f>AK79+AK80</f>
        <v>42572</v>
      </c>
      <c r="AL81" s="142">
        <f>AL79+AL80</f>
        <v>210325.81</v>
      </c>
      <c r="AM81" s="142"/>
      <c r="AN81" s="142"/>
      <c r="AO81" s="141">
        <f>AO79+AO80</f>
        <v>42572</v>
      </c>
      <c r="AP81" s="142">
        <f>AP79+AP80</f>
        <v>210325.81</v>
      </c>
      <c r="AQ81" s="36">
        <f t="shared" si="48"/>
        <v>0</v>
      </c>
      <c r="AR81" s="371">
        <f t="shared" si="48"/>
        <v>0</v>
      </c>
      <c r="AS81" s="142"/>
      <c r="AT81" s="142"/>
      <c r="AU81" s="142"/>
      <c r="AV81" s="142"/>
      <c r="AW81" s="142"/>
      <c r="AX81" s="142"/>
      <c r="AY81" s="142"/>
      <c r="AZ81" s="142"/>
      <c r="BA81" s="141">
        <f>BA79+BA80</f>
        <v>134053</v>
      </c>
      <c r="BB81" s="142">
        <f>BB79+BB80</f>
        <v>442450.16</v>
      </c>
      <c r="BC81" s="142"/>
      <c r="BD81" s="142"/>
      <c r="BE81" s="141">
        <f>BE79+BE80</f>
        <v>134053</v>
      </c>
      <c r="BF81" s="142">
        <f>BF79+BF80</f>
        <v>442450.16</v>
      </c>
      <c r="BG81" s="142">
        <f t="shared" si="41"/>
        <v>0</v>
      </c>
      <c r="BH81" s="142">
        <f t="shared" si="41"/>
        <v>0</v>
      </c>
      <c r="BI81" s="142"/>
      <c r="BJ81" s="142"/>
      <c r="BK81" s="142"/>
      <c r="BL81" s="142"/>
      <c r="BM81" s="142"/>
      <c r="BN81" s="142"/>
      <c r="BO81" s="142"/>
      <c r="BP81" s="142"/>
      <c r="BQ81" s="141">
        <f>BQ79+BQ80</f>
        <v>1741598</v>
      </c>
      <c r="BR81" s="143">
        <f>BR79+BR80</f>
        <v>3689262.4889999996</v>
      </c>
      <c r="BS81" s="143"/>
      <c r="BT81" s="143"/>
      <c r="BU81" s="141">
        <f>BU79+BU80</f>
        <v>1741598</v>
      </c>
      <c r="BV81" s="143">
        <f>BV79+BV80</f>
        <v>3689262.4889999996</v>
      </c>
      <c r="BW81" s="142">
        <f t="shared" si="42"/>
        <v>0</v>
      </c>
      <c r="BX81" s="142">
        <f t="shared" si="42"/>
        <v>0</v>
      </c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</row>
    <row r="82" spans="1:98" x14ac:dyDescent="0.25">
      <c r="F82" s="37"/>
      <c r="G82" s="37"/>
      <c r="W82" s="37"/>
      <c r="X82" s="37"/>
      <c r="BC82" s="37"/>
      <c r="BD82" s="37"/>
      <c r="BR82" s="37"/>
      <c r="BS82" s="37"/>
      <c r="BT82" s="37"/>
      <c r="BV82" s="37"/>
      <c r="BX82" s="37"/>
    </row>
    <row r="83" spans="1:98" x14ac:dyDescent="0.25">
      <c r="AT83" s="56">
        <f>4.75*AS74</f>
        <v>9914.2000000000044</v>
      </c>
      <c r="BR83" s="37"/>
      <c r="BV83" s="37"/>
      <c r="CD83" s="37"/>
      <c r="CN83" s="37"/>
    </row>
    <row r="84" spans="1:98" ht="13.5" customHeight="1" x14ac:dyDescent="0.25">
      <c r="BV84" s="37"/>
      <c r="BX84" s="37"/>
    </row>
    <row r="85" spans="1:98" x14ac:dyDescent="0.25">
      <c r="BV85" s="144"/>
    </row>
  </sheetData>
  <autoFilter ref="A13:CT74" xr:uid="{00000000-0009-0000-0000-000001000000}"/>
  <mergeCells count="63">
    <mergeCell ref="CG8:CT10"/>
    <mergeCell ref="CM12:CN12"/>
    <mergeCell ref="CO12:CP12"/>
    <mergeCell ref="BA11:BP11"/>
    <mergeCell ref="BG12:BH12"/>
    <mergeCell ref="BI12:BJ12"/>
    <mergeCell ref="CS12:CT12"/>
    <mergeCell ref="BQ11:CF11"/>
    <mergeCell ref="BQ12:BR12"/>
    <mergeCell ref="CC12:CD12"/>
    <mergeCell ref="CE12:CF12"/>
    <mergeCell ref="CG11:CT11"/>
    <mergeCell ref="CG12:CH12"/>
    <mergeCell ref="CK12:CL12"/>
    <mergeCell ref="CQ12:CR12"/>
    <mergeCell ref="BM12:BN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F10"/>
    <mergeCell ref="U12:V12"/>
    <mergeCell ref="Y12:Z12"/>
    <mergeCell ref="AK11:AZ11"/>
    <mergeCell ref="A79:C79"/>
    <mergeCell ref="H12:I12"/>
    <mergeCell ref="CI12:CJ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M12:N12"/>
    <mergeCell ref="O12:P12"/>
    <mergeCell ref="A78:C78"/>
    <mergeCell ref="K12:L12"/>
    <mergeCell ref="A76:C76"/>
    <mergeCell ref="F12:G12"/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tabSelected="1" zoomScale="80" zoomScaleNormal="80" zoomScaleSheetLayoutView="80" workbookViewId="0">
      <pane xSplit="2" ySplit="13" topLeftCell="C14" activePane="bottomRight" state="frozen"/>
      <selection sqref="A1:XFD1048576"/>
      <selection pane="topRight" sqref="A1:XFD1048576"/>
      <selection pane="bottomLeft" sqref="A1:XFD1048576"/>
      <selection pane="bottomRight" activeCell="M48" sqref="M48"/>
    </sheetView>
  </sheetViews>
  <sheetFormatPr defaultColWidth="9.140625" defaultRowHeight="15" x14ac:dyDescent="0.25"/>
  <cols>
    <col min="1" max="1" width="5.140625" style="7" customWidth="1"/>
    <col min="2" max="2" width="80.5703125" style="7" customWidth="1"/>
    <col min="3" max="32" width="15.7109375" style="7" customWidth="1"/>
    <col min="33" max="33" width="15.5703125" style="7" customWidth="1"/>
    <col min="34" max="34" width="14.85546875" style="7" customWidth="1"/>
    <col min="35" max="35" width="18.28515625" style="7" customWidth="1"/>
    <col min="36" max="16384" width="9.140625" style="7"/>
  </cols>
  <sheetData>
    <row r="1" spans="1:35" x14ac:dyDescent="0.25">
      <c r="R1" s="347"/>
      <c r="AF1" s="347" t="s">
        <v>26</v>
      </c>
    </row>
    <row r="2" spans="1:35" ht="12.75" customHeight="1" x14ac:dyDescent="0.25">
      <c r="R2" s="347"/>
      <c r="AF2" s="347" t="s">
        <v>27</v>
      </c>
    </row>
    <row r="3" spans="1:35" x14ac:dyDescent="0.25">
      <c r="R3" s="347"/>
      <c r="AF3" s="347" t="s">
        <v>28</v>
      </c>
    </row>
    <row r="4" spans="1:35" x14ac:dyDescent="0.25">
      <c r="K4" s="56"/>
      <c r="R4" s="347"/>
      <c r="AF4" s="347" t="str">
        <f>'Скорая медицинская помощь'!$Q$4</f>
        <v>страхованию от 23.11.2023 года № 7/2023</v>
      </c>
    </row>
    <row r="5" spans="1:35" x14ac:dyDescent="0.25">
      <c r="L5" s="37"/>
    </row>
    <row r="6" spans="1:35" x14ac:dyDescent="0.25">
      <c r="E6" s="37"/>
      <c r="F6" s="37"/>
      <c r="H6" s="37"/>
      <c r="J6" s="37"/>
      <c r="N6" s="144"/>
    </row>
    <row r="7" spans="1:35" ht="23.25" customHeight="1" x14ac:dyDescent="0.25">
      <c r="G7" s="37"/>
      <c r="H7" s="37"/>
      <c r="J7" s="56"/>
    </row>
    <row r="8" spans="1:35" ht="12.75" customHeight="1" x14ac:dyDescent="0.25">
      <c r="A8" s="399" t="s">
        <v>0</v>
      </c>
      <c r="B8" s="402" t="s">
        <v>1</v>
      </c>
      <c r="C8" s="383" t="s">
        <v>23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5"/>
      <c r="S8" s="383" t="s">
        <v>24</v>
      </c>
      <c r="T8" s="384"/>
      <c r="U8" s="384"/>
      <c r="V8" s="384"/>
      <c r="W8" s="384"/>
      <c r="X8" s="384"/>
      <c r="Y8" s="384"/>
      <c r="Z8" s="384"/>
      <c r="AA8" s="384"/>
      <c r="AB8" s="384"/>
      <c r="AC8" s="384"/>
      <c r="AD8" s="384"/>
      <c r="AE8" s="384"/>
      <c r="AF8" s="385"/>
    </row>
    <row r="9" spans="1:35" ht="13.5" customHeight="1" x14ac:dyDescent="0.25">
      <c r="A9" s="400"/>
      <c r="B9" s="403"/>
      <c r="C9" s="386"/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7"/>
      <c r="R9" s="388"/>
      <c r="S9" s="386"/>
      <c r="T9" s="387"/>
      <c r="U9" s="387"/>
      <c r="V9" s="387"/>
      <c r="W9" s="387"/>
      <c r="X9" s="387"/>
      <c r="Y9" s="387"/>
      <c r="Z9" s="387"/>
      <c r="AA9" s="387"/>
      <c r="AB9" s="387"/>
      <c r="AC9" s="387"/>
      <c r="AD9" s="387"/>
      <c r="AE9" s="387"/>
      <c r="AF9" s="388"/>
    </row>
    <row r="10" spans="1:35" ht="12" customHeight="1" x14ac:dyDescent="0.25">
      <c r="A10" s="400"/>
      <c r="B10" s="403"/>
      <c r="C10" s="386"/>
      <c r="D10" s="387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  <c r="Q10" s="387"/>
      <c r="R10" s="388"/>
      <c r="S10" s="386"/>
      <c r="T10" s="387"/>
      <c r="U10" s="387"/>
      <c r="V10" s="387"/>
      <c r="W10" s="387"/>
      <c r="X10" s="387"/>
      <c r="Y10" s="387"/>
      <c r="Z10" s="387"/>
      <c r="AA10" s="387"/>
      <c r="AB10" s="387"/>
      <c r="AC10" s="387"/>
      <c r="AD10" s="387"/>
      <c r="AE10" s="387"/>
      <c r="AF10" s="388"/>
    </row>
    <row r="11" spans="1:35" ht="18.75" customHeight="1" x14ac:dyDescent="0.25">
      <c r="A11" s="400"/>
      <c r="B11" s="403"/>
      <c r="C11" s="386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8"/>
      <c r="S11" s="386"/>
      <c r="T11" s="387"/>
      <c r="U11" s="387"/>
      <c r="V11" s="387"/>
      <c r="W11" s="387"/>
      <c r="X11" s="387"/>
      <c r="Y11" s="387"/>
      <c r="Z11" s="387"/>
      <c r="AA11" s="387"/>
      <c r="AB11" s="387"/>
      <c r="AC11" s="387"/>
      <c r="AD11" s="387"/>
      <c r="AE11" s="387"/>
      <c r="AF11" s="388"/>
    </row>
    <row r="12" spans="1:35" s="9" customFormat="1" ht="119.25" customHeight="1" x14ac:dyDescent="0.25">
      <c r="A12" s="400"/>
      <c r="B12" s="403"/>
      <c r="C12" s="444" t="str">
        <f>'Скорая медицинская помощь'!$D$12</f>
        <v>Утвержденное плановое задание в соответствии с заседанием Комиссии 6/2023</v>
      </c>
      <c r="D12" s="445"/>
      <c r="E12" s="394" t="str">
        <f>'Скорая медицинская помощь'!$F$12</f>
        <v>Принято к оплате оказанной медицинской помощи за 10 месяцев 2023 года</v>
      </c>
      <c r="F12" s="393"/>
      <c r="G12" s="445" t="str">
        <f>'Скорая медицинская помощь'!$H$12</f>
        <v>Проект планового задания для заседания Комиссии 7/2023</v>
      </c>
      <c r="H12" s="445"/>
      <c r="I12" s="395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J12" s="396"/>
      <c r="K12" s="394" t="s">
        <v>11</v>
      </c>
      <c r="L12" s="393"/>
      <c r="M12" s="394" t="s">
        <v>43</v>
      </c>
      <c r="N12" s="393"/>
      <c r="O12" s="445" t="s">
        <v>12</v>
      </c>
      <c r="P12" s="445"/>
      <c r="Q12" s="394" t="s">
        <v>13</v>
      </c>
      <c r="R12" s="405"/>
      <c r="S12" s="444" t="str">
        <f>'Скорая медицинская помощь'!$D$12</f>
        <v>Утвержденное плановое задание в соответствии с заседанием Комиссии 6/2023</v>
      </c>
      <c r="T12" s="445"/>
      <c r="U12" s="394" t="str">
        <f>'Скорая медицинская помощь'!$F$12</f>
        <v>Принято к оплате оказанной медицинской помощи за 10 месяцев 2023 года</v>
      </c>
      <c r="V12" s="393"/>
      <c r="W12" s="445" t="str">
        <f>'Скорая медицинская помощь'!$H$12</f>
        <v>Проект планового задания для заседания Комиссии 7/2023</v>
      </c>
      <c r="X12" s="445"/>
      <c r="Y12" s="395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Z12" s="396"/>
      <c r="AA12" s="394" t="s">
        <v>11</v>
      </c>
      <c r="AB12" s="393"/>
      <c r="AC12" s="394" t="s">
        <v>12</v>
      </c>
      <c r="AD12" s="393"/>
      <c r="AE12" s="394" t="s">
        <v>13</v>
      </c>
      <c r="AF12" s="405"/>
      <c r="AG12" s="223"/>
      <c r="AI12" s="224"/>
    </row>
    <row r="13" spans="1:35" s="9" customFormat="1" ht="42" customHeight="1" x14ac:dyDescent="0.25">
      <c r="A13" s="453"/>
      <c r="B13" s="452"/>
      <c r="C13" s="2" t="s">
        <v>15</v>
      </c>
      <c r="D13" s="1" t="s">
        <v>16</v>
      </c>
      <c r="E13" s="1" t="s">
        <v>15</v>
      </c>
      <c r="F13" s="1" t="s">
        <v>16</v>
      </c>
      <c r="G13" s="1" t="s">
        <v>15</v>
      </c>
      <c r="H13" s="1" t="s">
        <v>16</v>
      </c>
      <c r="I13" s="114" t="s">
        <v>15</v>
      </c>
      <c r="J13" s="114" t="s">
        <v>16</v>
      </c>
      <c r="K13" s="1" t="s">
        <v>15</v>
      </c>
      <c r="L13" s="1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1" t="s">
        <v>15</v>
      </c>
      <c r="R13" s="115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14" t="s">
        <v>15</v>
      </c>
      <c r="Z13" s="114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15" t="s">
        <v>16</v>
      </c>
      <c r="AG13" s="223"/>
      <c r="AI13" s="224"/>
    </row>
    <row r="14" spans="1:35" x14ac:dyDescent="0.25">
      <c r="A14" s="38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11">
        <f>'[2]План 2023'!$Z9</f>
        <v>11833</v>
      </c>
      <c r="D14" s="212">
        <f>'[2]План 2023'!$AA9</f>
        <v>2216447.59</v>
      </c>
      <c r="E14" s="212">
        <f>'[3]СВОД по МО'!$HH16</f>
        <v>10247</v>
      </c>
      <c r="F14" s="212">
        <f>'[3]СВОД по МО'!$HN16</f>
        <v>1911110.88903</v>
      </c>
      <c r="G14" s="213">
        <f>'[1]План 2023'!$Z9</f>
        <v>11833</v>
      </c>
      <c r="H14" s="212">
        <f>'[1]План 2023'!$AA9</f>
        <v>2216447.59</v>
      </c>
      <c r="I14" s="214">
        <f>G14-C14</f>
        <v>0</v>
      </c>
      <c r="J14" s="215">
        <f>H14-D14</f>
        <v>0</v>
      </c>
      <c r="K14" s="216"/>
      <c r="L14" s="212"/>
      <c r="M14" s="216"/>
      <c r="N14" s="217"/>
      <c r="O14" s="217"/>
      <c r="P14" s="217"/>
      <c r="Q14" s="216"/>
      <c r="R14" s="218"/>
      <c r="S14" s="211">
        <f>'[2]План 2023'!$AH9+'[2]План 2023'!$AJ9</f>
        <v>299</v>
      </c>
      <c r="T14" s="212">
        <f>'[2]План 2023'!$AI9+'[2]План 2023'!$AK9</f>
        <v>127709.64</v>
      </c>
      <c r="U14" s="212">
        <f>'[3]СВОД по МО'!$HX16</f>
        <v>221</v>
      </c>
      <c r="V14" s="212">
        <f>'[3]СВОД по МО'!$ID16</f>
        <v>94777.453979999991</v>
      </c>
      <c r="W14" s="213">
        <f>'[1]План 2023'!$AH9+'[1]План 2023'!$AJ9</f>
        <v>299</v>
      </c>
      <c r="X14" s="212">
        <f>'[1]План 2023'!$AI9+'[1]План 2023'!$AK9</f>
        <v>127709.64</v>
      </c>
      <c r="Y14" s="214">
        <f t="shared" ref="Y14:Y45" si="0">W14-S14</f>
        <v>0</v>
      </c>
      <c r="Z14" s="215">
        <f>X14-T14</f>
        <v>0</v>
      </c>
      <c r="AA14" s="216"/>
      <c r="AB14" s="219"/>
      <c r="AC14" s="216"/>
      <c r="AD14" s="216"/>
      <c r="AE14" s="216"/>
      <c r="AF14" s="218"/>
      <c r="AG14" s="74"/>
      <c r="AH14" s="105"/>
      <c r="AI14" s="105"/>
    </row>
    <row r="15" spans="1:35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12">
        <f>'[2]План 2023'!$Z10</f>
        <v>3520</v>
      </c>
      <c r="D15" s="76">
        <f>'[2]План 2023'!$AA10</f>
        <v>510589.75999999995</v>
      </c>
      <c r="E15" s="76">
        <f>'[3]СВОД по МО'!$HH17</f>
        <v>2838</v>
      </c>
      <c r="F15" s="76">
        <f>'[3]СВОД по МО'!$HN17</f>
        <v>374518.80497000006</v>
      </c>
      <c r="G15" s="196">
        <f>'[1]План 2023'!$Z10</f>
        <v>3520</v>
      </c>
      <c r="H15" s="76">
        <f>'[1]План 2023'!$AA10</f>
        <v>510589.75999999995</v>
      </c>
      <c r="I15" s="14">
        <f t="shared" ref="I15:I45" si="1">G15-C15</f>
        <v>0</v>
      </c>
      <c r="J15" s="58">
        <f t="shared" ref="J15:J45" si="2">H15-D15</f>
        <v>0</v>
      </c>
      <c r="K15" s="5"/>
      <c r="L15" s="76"/>
      <c r="M15" s="5"/>
      <c r="N15" s="204"/>
      <c r="O15" s="204"/>
      <c r="P15" s="217"/>
      <c r="Q15" s="5"/>
      <c r="R15" s="15"/>
      <c r="S15" s="12">
        <f>'[2]План 2023'!$AH10+'[2]План 2023'!$AJ10</f>
        <v>37</v>
      </c>
      <c r="T15" s="76">
        <f>'[2]План 2023'!$AI10+'[2]План 2023'!$AK10</f>
        <v>26998.68</v>
      </c>
      <c r="U15" s="76">
        <f>'[3]СВОД по МО'!$HX17</f>
        <v>12</v>
      </c>
      <c r="V15" s="76">
        <f>'[3]СВОД по МО'!$ID17</f>
        <v>5394.91266</v>
      </c>
      <c r="W15" s="196">
        <f>'[1]План 2023'!$AH10+'[1]План 2023'!$AJ10</f>
        <v>37</v>
      </c>
      <c r="X15" s="76">
        <f>'[1]План 2023'!$AI10+'[1]План 2023'!$AK10</f>
        <v>26998.68</v>
      </c>
      <c r="Y15" s="14">
        <f t="shared" si="0"/>
        <v>0</v>
      </c>
      <c r="Z15" s="58">
        <f t="shared" ref="Z15:Z45" si="3">X15-T15</f>
        <v>0</v>
      </c>
      <c r="AA15" s="5"/>
      <c r="AB15" s="79"/>
      <c r="AC15" s="5"/>
      <c r="AD15" s="5"/>
      <c r="AE15" s="5"/>
      <c r="AF15" s="15"/>
      <c r="AH15" s="105"/>
      <c r="AI15" s="105"/>
    </row>
    <row r="16" spans="1:35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12">
        <f>'[2]План 2023'!$Z11</f>
        <v>0</v>
      </c>
      <c r="D16" s="76">
        <f>'[2]План 2023'!$AA11</f>
        <v>0</v>
      </c>
      <c r="E16" s="76">
        <f>'[3]СВОД по МО'!$HH18</f>
        <v>0</v>
      </c>
      <c r="F16" s="76">
        <f>'[3]СВОД по МО'!$HN18</f>
        <v>0</v>
      </c>
      <c r="G16" s="196">
        <f>'[1]План 2023'!$Z11</f>
        <v>0</v>
      </c>
      <c r="H16" s="76">
        <f>'[1]План 2023'!$AA11</f>
        <v>0</v>
      </c>
      <c r="I16" s="14">
        <f t="shared" si="1"/>
        <v>0</v>
      </c>
      <c r="J16" s="58">
        <f t="shared" si="2"/>
        <v>0</v>
      </c>
      <c r="K16" s="5"/>
      <c r="L16" s="76"/>
      <c r="M16" s="5"/>
      <c r="N16" s="204"/>
      <c r="O16" s="204"/>
      <c r="P16" s="204"/>
      <c r="Q16" s="5"/>
      <c r="R16" s="15"/>
      <c r="S16" s="12">
        <f>'[2]План 2023'!$AH11+'[2]План 2023'!$AJ11</f>
        <v>0</v>
      </c>
      <c r="T16" s="76">
        <f>'[2]План 2023'!$AI11+'[2]План 2023'!$AK11</f>
        <v>0</v>
      </c>
      <c r="U16" s="76">
        <f>'[3]СВОД по МО'!$HX18</f>
        <v>0</v>
      </c>
      <c r="V16" s="76">
        <f>'[3]СВОД по МО'!$ID18</f>
        <v>0</v>
      </c>
      <c r="W16" s="196">
        <f>'[1]План 2023'!$AH11+'[1]План 2023'!$AJ11</f>
        <v>0</v>
      </c>
      <c r="X16" s="76">
        <f>'[1]План 2023'!$AI11+'[1]План 2023'!$AK11</f>
        <v>0</v>
      </c>
      <c r="Y16" s="14">
        <f t="shared" si="0"/>
        <v>0</v>
      </c>
      <c r="Z16" s="58">
        <f t="shared" si="3"/>
        <v>0</v>
      </c>
      <c r="AA16" s="5"/>
      <c r="AB16" s="79"/>
      <c r="AC16" s="5"/>
      <c r="AD16" s="5"/>
      <c r="AE16" s="5"/>
      <c r="AF16" s="15"/>
      <c r="AH16" s="105"/>
      <c r="AI16" s="105"/>
    </row>
    <row r="17" spans="1:35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12">
        <f>'[2]План 2023'!$Z12</f>
        <v>400</v>
      </c>
      <c r="D17" s="76">
        <f>'[2]План 2023'!$AA12</f>
        <v>87184.92</v>
      </c>
      <c r="E17" s="76">
        <f>'[3]СВОД по МО'!$HH19</f>
        <v>339</v>
      </c>
      <c r="F17" s="76">
        <f>'[3]СВОД по МО'!$HN19</f>
        <v>79773.82941999998</v>
      </c>
      <c r="G17" s="196">
        <f>'[1]План 2023'!$Z12</f>
        <v>400</v>
      </c>
      <c r="H17" s="76">
        <f>'[1]План 2023'!$AA12</f>
        <v>87184.92</v>
      </c>
      <c r="I17" s="14">
        <f t="shared" si="1"/>
        <v>0</v>
      </c>
      <c r="J17" s="58">
        <f t="shared" si="2"/>
        <v>0</v>
      </c>
      <c r="K17" s="5"/>
      <c r="L17" s="76">
        <v>4985.8999999999996</v>
      </c>
      <c r="M17" s="5"/>
      <c r="N17" s="204"/>
      <c r="O17" s="204"/>
      <c r="P17" s="204"/>
      <c r="Q17" s="5"/>
      <c r="R17" s="15"/>
      <c r="S17" s="12">
        <f>'[2]План 2023'!$AH12+'[2]План 2023'!$AJ12</f>
        <v>0</v>
      </c>
      <c r="T17" s="76">
        <f>'[2]План 2023'!$AI12+'[2]План 2023'!$AK12</f>
        <v>0</v>
      </c>
      <c r="U17" s="76">
        <f>'[3]СВОД по МО'!$HX19</f>
        <v>0</v>
      </c>
      <c r="V17" s="76">
        <f>'[3]СВОД по МО'!$ID19</f>
        <v>0</v>
      </c>
      <c r="W17" s="196">
        <f>'[1]План 2023'!$AH12+'[1]План 2023'!$AJ12</f>
        <v>0</v>
      </c>
      <c r="X17" s="76">
        <f>'[1]План 2023'!$AI12+'[1]План 2023'!$AK12</f>
        <v>0</v>
      </c>
      <c r="Y17" s="14">
        <f t="shared" si="0"/>
        <v>0</v>
      </c>
      <c r="Z17" s="58">
        <f t="shared" si="3"/>
        <v>0</v>
      </c>
      <c r="AA17" s="5"/>
      <c r="AB17" s="79"/>
      <c r="AC17" s="5"/>
      <c r="AD17" s="5"/>
      <c r="AE17" s="5"/>
      <c r="AF17" s="15"/>
      <c r="AH17" s="105"/>
      <c r="AI17" s="105"/>
    </row>
    <row r="18" spans="1:35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12">
        <f>'[2]План 2023'!$Z13</f>
        <v>0</v>
      </c>
      <c r="D18" s="76">
        <f>'[2]План 2023'!$AA13</f>
        <v>0</v>
      </c>
      <c r="E18" s="76">
        <f>'[3]СВОД по МО'!$HH20</f>
        <v>0</v>
      </c>
      <c r="F18" s="76">
        <f>'[3]СВОД по МО'!$HN20</f>
        <v>0</v>
      </c>
      <c r="G18" s="196">
        <f>'[1]План 2023'!$Z13</f>
        <v>0</v>
      </c>
      <c r="H18" s="76">
        <f>'[1]План 2023'!$AA13</f>
        <v>0</v>
      </c>
      <c r="I18" s="14">
        <f t="shared" si="1"/>
        <v>0</v>
      </c>
      <c r="J18" s="58">
        <f t="shared" si="2"/>
        <v>0</v>
      </c>
      <c r="K18" s="5"/>
      <c r="L18" s="76"/>
      <c r="M18" s="5"/>
      <c r="N18" s="204"/>
      <c r="O18" s="204"/>
      <c r="P18" s="204"/>
      <c r="Q18" s="5"/>
      <c r="R18" s="15"/>
      <c r="S18" s="12">
        <f>'[2]План 2023'!$AH13+'[2]План 2023'!$AJ13</f>
        <v>0</v>
      </c>
      <c r="T18" s="76">
        <f>'[2]План 2023'!$AI13+'[2]План 2023'!$AK13</f>
        <v>0</v>
      </c>
      <c r="U18" s="76">
        <f>'[3]СВОД по МО'!$HX20</f>
        <v>0</v>
      </c>
      <c r="V18" s="76">
        <f>'[3]СВОД по МО'!$ID20</f>
        <v>0</v>
      </c>
      <c r="W18" s="196">
        <f>'[1]План 2023'!$AH13+'[1]План 2023'!$AJ13</f>
        <v>0</v>
      </c>
      <c r="X18" s="76">
        <f>'[1]План 2023'!$AI13+'[1]План 2023'!$AK13</f>
        <v>0</v>
      </c>
      <c r="Y18" s="14">
        <f t="shared" si="0"/>
        <v>0</v>
      </c>
      <c r="Z18" s="58">
        <f t="shared" si="3"/>
        <v>0</v>
      </c>
      <c r="AA18" s="5"/>
      <c r="AB18" s="79"/>
      <c r="AC18" s="5"/>
      <c r="AD18" s="5"/>
      <c r="AE18" s="5"/>
      <c r="AF18" s="15"/>
      <c r="AH18" s="105"/>
      <c r="AI18" s="105"/>
    </row>
    <row r="19" spans="1:35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12">
        <f>'[2]План 2023'!$Z14</f>
        <v>3533</v>
      </c>
      <c r="D19" s="76">
        <f>'[2]План 2023'!$AA14</f>
        <v>748903.94</v>
      </c>
      <c r="E19" s="76">
        <f>'[3]СВОД по МО'!$HH21</f>
        <v>2890</v>
      </c>
      <c r="F19" s="76">
        <f>'[3]СВОД по МО'!$HN21</f>
        <v>632079.67878000007</v>
      </c>
      <c r="G19" s="196">
        <f>'[1]План 2023'!$Z14</f>
        <v>3533</v>
      </c>
      <c r="H19" s="76">
        <f>'[1]План 2023'!$AA14</f>
        <v>748903.94</v>
      </c>
      <c r="I19" s="14">
        <f t="shared" si="1"/>
        <v>0</v>
      </c>
      <c r="J19" s="58">
        <f t="shared" si="2"/>
        <v>0</v>
      </c>
      <c r="K19" s="311">
        <v>-65</v>
      </c>
      <c r="L19" s="312">
        <v>9591.89</v>
      </c>
      <c r="M19" s="5"/>
      <c r="N19" s="204"/>
      <c r="O19" s="204"/>
      <c r="P19" s="204"/>
      <c r="Q19" s="5"/>
      <c r="R19" s="15"/>
      <c r="S19" s="12">
        <f>'[2]План 2023'!$AH14+'[2]План 2023'!$AJ14</f>
        <v>88</v>
      </c>
      <c r="T19" s="76">
        <f>'[2]План 2023'!$AI14+'[2]План 2023'!$AK14</f>
        <v>33231.71</v>
      </c>
      <c r="U19" s="76">
        <f>'[3]СВОД по МО'!$HX21</f>
        <v>76</v>
      </c>
      <c r="V19" s="76">
        <f>'[3]СВОД по МО'!$ID21</f>
        <v>28700.111799999999</v>
      </c>
      <c r="W19" s="196">
        <f>'[1]План 2023'!$AH14+'[1]План 2023'!$AJ14</f>
        <v>88</v>
      </c>
      <c r="X19" s="76">
        <f>'[1]План 2023'!$AI14+'[1]План 2023'!$AK14</f>
        <v>33231.71</v>
      </c>
      <c r="Y19" s="14">
        <f t="shared" si="0"/>
        <v>0</v>
      </c>
      <c r="Z19" s="58">
        <f t="shared" si="3"/>
        <v>0</v>
      </c>
      <c r="AA19" s="5"/>
      <c r="AB19" s="79"/>
      <c r="AC19" s="5"/>
      <c r="AD19" s="5"/>
      <c r="AE19" s="5"/>
      <c r="AF19" s="15"/>
      <c r="AH19" s="105"/>
      <c r="AI19" s="105"/>
    </row>
    <row r="20" spans="1:35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12">
        <f>'[2]План 2023'!$Z15</f>
        <v>720</v>
      </c>
      <c r="D20" s="76">
        <f>'[2]План 2023'!$AA15</f>
        <v>66640.160000000003</v>
      </c>
      <c r="E20" s="76">
        <f>'[3]СВОД по МО'!$HH22</f>
        <v>709</v>
      </c>
      <c r="F20" s="76">
        <f>'[3]СВОД по МО'!$HN22</f>
        <v>55169.588749999995</v>
      </c>
      <c r="G20" s="196">
        <f>'[1]План 2023'!$Z15</f>
        <v>790</v>
      </c>
      <c r="H20" s="76">
        <f>'[1]План 2023'!$AA15</f>
        <v>66640.160000000003</v>
      </c>
      <c r="I20" s="14">
        <f t="shared" si="1"/>
        <v>70</v>
      </c>
      <c r="J20" s="58">
        <f t="shared" si="2"/>
        <v>0</v>
      </c>
      <c r="K20" s="373">
        <v>90</v>
      </c>
      <c r="L20" s="76"/>
      <c r="M20" s="5"/>
      <c r="N20" s="204"/>
      <c r="O20" s="204"/>
      <c r="P20" s="204"/>
      <c r="Q20" s="5"/>
      <c r="R20" s="15"/>
      <c r="S20" s="12">
        <f>'[2]План 2023'!$AH15+'[2]План 2023'!$AJ15</f>
        <v>0</v>
      </c>
      <c r="T20" s="76">
        <f>'[2]План 2023'!$AI15+'[2]План 2023'!$AK15</f>
        <v>0</v>
      </c>
      <c r="U20" s="76">
        <f>'[3]СВОД по МО'!$HX22</f>
        <v>0</v>
      </c>
      <c r="V20" s="76">
        <f>'[3]СВОД по МО'!$ID22</f>
        <v>0</v>
      </c>
      <c r="W20" s="196">
        <f>'[1]План 2023'!$AH15+'[1]План 2023'!$AJ15</f>
        <v>0</v>
      </c>
      <c r="X20" s="76">
        <f>'[1]План 2023'!$AI15+'[1]План 2023'!$AK15</f>
        <v>0</v>
      </c>
      <c r="Y20" s="14">
        <f t="shared" si="0"/>
        <v>0</v>
      </c>
      <c r="Z20" s="58">
        <f t="shared" si="3"/>
        <v>0</v>
      </c>
      <c r="AA20" s="5"/>
      <c r="AB20" s="79"/>
      <c r="AC20" s="5"/>
      <c r="AD20" s="5"/>
      <c r="AE20" s="5"/>
      <c r="AF20" s="15"/>
      <c r="AH20" s="105"/>
      <c r="AI20" s="105"/>
    </row>
    <row r="21" spans="1:35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12">
        <f>'[2]План 2023'!$Z16</f>
        <v>3200</v>
      </c>
      <c r="D21" s="76">
        <f>'[2]План 2023'!$AA16</f>
        <v>305635.31</v>
      </c>
      <c r="E21" s="76">
        <f>'[3]СВОД по МО'!$HH23</f>
        <v>2708</v>
      </c>
      <c r="F21" s="76">
        <f>'[3]СВОД по МО'!$HN23</f>
        <v>246729.25763000001</v>
      </c>
      <c r="G21" s="196">
        <f>'[1]План 2023'!$Z16</f>
        <v>3200</v>
      </c>
      <c r="H21" s="76">
        <f>'[1]План 2023'!$AA16</f>
        <v>305635.31</v>
      </c>
      <c r="I21" s="14">
        <f t="shared" si="1"/>
        <v>0</v>
      </c>
      <c r="J21" s="58">
        <f t="shared" si="2"/>
        <v>0</v>
      </c>
      <c r="K21" s="5"/>
      <c r="L21" s="76"/>
      <c r="M21" s="5"/>
      <c r="N21" s="204"/>
      <c r="O21" s="204"/>
      <c r="P21" s="204"/>
      <c r="Q21" s="5"/>
      <c r="R21" s="15"/>
      <c r="S21" s="12">
        <f>'[2]План 2023'!$AH16+'[2]План 2023'!$AJ16</f>
        <v>0</v>
      </c>
      <c r="T21" s="76">
        <f>'[2]План 2023'!$AI16+'[2]План 2023'!$AK16</f>
        <v>0</v>
      </c>
      <c r="U21" s="76">
        <f>'[3]СВОД по МО'!$HX23</f>
        <v>0</v>
      </c>
      <c r="V21" s="76">
        <f>'[3]СВОД по МО'!$ID23</f>
        <v>0</v>
      </c>
      <c r="W21" s="196">
        <f>'[1]План 2023'!$AH16+'[1]План 2023'!$AJ16</f>
        <v>0</v>
      </c>
      <c r="X21" s="76">
        <f>'[1]План 2023'!$AI16+'[1]План 2023'!$AK16</f>
        <v>0</v>
      </c>
      <c r="Y21" s="14">
        <f t="shared" si="0"/>
        <v>0</v>
      </c>
      <c r="Z21" s="58">
        <f t="shared" si="3"/>
        <v>0</v>
      </c>
      <c r="AA21" s="5"/>
      <c r="AB21" s="79"/>
      <c r="AC21" s="5"/>
      <c r="AD21" s="5"/>
      <c r="AE21" s="5"/>
      <c r="AF21" s="15"/>
      <c r="AG21" s="74"/>
      <c r="AH21" s="105"/>
      <c r="AI21" s="105"/>
    </row>
    <row r="22" spans="1:35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12">
        <f>'[2]План 2023'!$Z17</f>
        <v>5726</v>
      </c>
      <c r="D22" s="76">
        <f>'[2]План 2023'!$AA17</f>
        <v>762753.68</v>
      </c>
      <c r="E22" s="76">
        <f>'[3]СВОД по МО'!$HH24</f>
        <v>4863</v>
      </c>
      <c r="F22" s="76">
        <f>'[3]СВОД по МО'!$HN24</f>
        <v>615565.68150000006</v>
      </c>
      <c r="G22" s="196">
        <f>'[1]План 2023'!$Z17</f>
        <v>5726</v>
      </c>
      <c r="H22" s="76">
        <f>'[1]План 2023'!$AA17</f>
        <v>762753.68</v>
      </c>
      <c r="I22" s="14">
        <f t="shared" si="1"/>
        <v>0</v>
      </c>
      <c r="J22" s="58">
        <f t="shared" si="2"/>
        <v>0</v>
      </c>
      <c r="K22" s="5"/>
      <c r="L22" s="76"/>
      <c r="M22" s="5"/>
      <c r="N22" s="204"/>
      <c r="O22" s="204"/>
      <c r="P22" s="204"/>
      <c r="Q22" s="5"/>
      <c r="R22" s="15"/>
      <c r="S22" s="12">
        <f>'[2]План 2023'!$AH17+'[2]План 2023'!$AJ17</f>
        <v>15</v>
      </c>
      <c r="T22" s="76">
        <f>'[2]План 2023'!$AI17+'[2]План 2023'!$AK17</f>
        <v>8041.77</v>
      </c>
      <c r="U22" s="76">
        <f>'[3]СВОД по МО'!$HX24</f>
        <v>0</v>
      </c>
      <c r="V22" s="76">
        <f>'[3]СВОД по МО'!$ID24</f>
        <v>0</v>
      </c>
      <c r="W22" s="196">
        <f>'[1]План 2023'!$AH17+'[1]План 2023'!$AJ17</f>
        <v>15</v>
      </c>
      <c r="X22" s="76">
        <f>'[1]План 2023'!$AI17+'[1]План 2023'!$AK17</f>
        <v>8041.77</v>
      </c>
      <c r="Y22" s="14">
        <f t="shared" si="0"/>
        <v>0</v>
      </c>
      <c r="Z22" s="58">
        <f t="shared" si="3"/>
        <v>0</v>
      </c>
      <c r="AA22" s="5"/>
      <c r="AB22" s="79"/>
      <c r="AC22" s="5"/>
      <c r="AD22" s="5"/>
      <c r="AE22" s="5"/>
      <c r="AF22" s="15"/>
      <c r="AG22" s="74"/>
      <c r="AH22" s="105"/>
      <c r="AI22" s="105"/>
    </row>
    <row r="23" spans="1:35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2023'!$Z18</f>
        <v>900</v>
      </c>
      <c r="D23" s="76">
        <f>'[2]План 2023'!$AA18</f>
        <v>129983.79000000001</v>
      </c>
      <c r="E23" s="76">
        <f>'[3]СВОД по МО'!$HH25</f>
        <v>684</v>
      </c>
      <c r="F23" s="76">
        <f>'[3]СВОД по МО'!$HN25</f>
        <v>106549.22934999999</v>
      </c>
      <c r="G23" s="196">
        <f>'[1]План 2023'!$Z18</f>
        <v>900</v>
      </c>
      <c r="H23" s="76">
        <f>'[1]План 2023'!$AA18</f>
        <v>129983.79000000001</v>
      </c>
      <c r="I23" s="14">
        <f t="shared" si="1"/>
        <v>0</v>
      </c>
      <c r="J23" s="58">
        <f t="shared" si="2"/>
        <v>0</v>
      </c>
      <c r="K23" s="5"/>
      <c r="L23" s="76"/>
      <c r="M23" s="5"/>
      <c r="N23" s="204"/>
      <c r="O23" s="204"/>
      <c r="P23" s="204"/>
      <c r="Q23" s="5"/>
      <c r="R23" s="15"/>
      <c r="S23" s="12">
        <f>'[2]План 2023'!$AH18+'[2]План 2023'!$AJ18</f>
        <v>0</v>
      </c>
      <c r="T23" s="76">
        <f>'[2]План 2023'!$AI18+'[2]План 2023'!$AK18</f>
        <v>0</v>
      </c>
      <c r="U23" s="76">
        <f>'[3]СВОД по МО'!$HX25</f>
        <v>0</v>
      </c>
      <c r="V23" s="76">
        <f>'[3]СВОД по МО'!$ID25</f>
        <v>0</v>
      </c>
      <c r="W23" s="196">
        <f>'[1]План 2023'!$AH18+'[1]План 2023'!$AJ18</f>
        <v>0</v>
      </c>
      <c r="X23" s="76">
        <f>'[1]План 2023'!$AI18+'[1]План 2023'!$AK18</f>
        <v>0</v>
      </c>
      <c r="Y23" s="14">
        <f t="shared" si="0"/>
        <v>0</v>
      </c>
      <c r="Z23" s="58">
        <f t="shared" si="3"/>
        <v>0</v>
      </c>
      <c r="AA23" s="5"/>
      <c r="AB23" s="79"/>
      <c r="AC23" s="5"/>
      <c r="AD23" s="5"/>
      <c r="AE23" s="5"/>
      <c r="AF23" s="15"/>
      <c r="AH23" s="105"/>
      <c r="AI23" s="105"/>
    </row>
    <row r="24" spans="1:35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12">
        <f>'[2]План 2023'!$Z19</f>
        <v>0</v>
      </c>
      <c r="D24" s="76">
        <f>'[2]План 2023'!$AA19</f>
        <v>0</v>
      </c>
      <c r="E24" s="76"/>
      <c r="F24" s="76">
        <f>'[3]СВОД по МО'!$HN26</f>
        <v>0</v>
      </c>
      <c r="G24" s="196">
        <f>'[1]План 2023'!$Z19</f>
        <v>0</v>
      </c>
      <c r="H24" s="76">
        <f>'[1]План 2023'!$AA19</f>
        <v>0</v>
      </c>
      <c r="I24" s="14">
        <f t="shared" si="1"/>
        <v>0</v>
      </c>
      <c r="J24" s="58">
        <f t="shared" si="2"/>
        <v>0</v>
      </c>
      <c r="K24" s="5"/>
      <c r="L24" s="76"/>
      <c r="M24" s="5"/>
      <c r="N24" s="204"/>
      <c r="O24" s="204"/>
      <c r="P24" s="204"/>
      <c r="Q24" s="5"/>
      <c r="R24" s="15"/>
      <c r="S24" s="12">
        <f>'[2]План 2023'!$AH19+'[2]План 2023'!$AJ19</f>
        <v>0</v>
      </c>
      <c r="T24" s="76">
        <f>'[2]План 2023'!$AI19+'[2]План 2023'!$AK19</f>
        <v>0</v>
      </c>
      <c r="U24" s="76">
        <f>'[3]СВОД по МО'!$HX26</f>
        <v>0</v>
      </c>
      <c r="V24" s="76">
        <f>'[3]СВОД по МО'!$ID26</f>
        <v>0</v>
      </c>
      <c r="W24" s="196">
        <f>'[1]План 2023'!$AH19+'[1]План 2023'!$AJ19</f>
        <v>0</v>
      </c>
      <c r="X24" s="76">
        <f>'[1]План 2023'!$AI19+'[1]План 2023'!$AK19</f>
        <v>0</v>
      </c>
      <c r="Y24" s="14">
        <f t="shared" si="0"/>
        <v>0</v>
      </c>
      <c r="Z24" s="58">
        <f t="shared" si="3"/>
        <v>0</v>
      </c>
      <c r="AA24" s="5"/>
      <c r="AB24" s="79"/>
      <c r="AC24" s="5"/>
      <c r="AD24" s="5"/>
      <c r="AE24" s="5"/>
      <c r="AF24" s="15"/>
      <c r="AH24" s="105"/>
      <c r="AI24" s="105"/>
    </row>
    <row r="25" spans="1:35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12">
        <f>'[2]План 2023'!$Z20</f>
        <v>0</v>
      </c>
      <c r="D25" s="76">
        <f>'[2]План 2023'!$AA20</f>
        <v>0</v>
      </c>
      <c r="E25" s="76">
        <f>'[3]СВОД по МО'!$HH27</f>
        <v>0</v>
      </c>
      <c r="F25" s="76">
        <f>'[3]СВОД по МО'!$HN27</f>
        <v>0</v>
      </c>
      <c r="G25" s="196">
        <f>'[1]План 2023'!$Z20</f>
        <v>0</v>
      </c>
      <c r="H25" s="76">
        <f>'[1]План 2023'!$AA20</f>
        <v>0</v>
      </c>
      <c r="I25" s="14">
        <f t="shared" si="1"/>
        <v>0</v>
      </c>
      <c r="J25" s="58">
        <f t="shared" si="2"/>
        <v>0</v>
      </c>
      <c r="K25" s="5"/>
      <c r="L25" s="76"/>
      <c r="M25" s="5"/>
      <c r="N25" s="204"/>
      <c r="O25" s="204"/>
      <c r="P25" s="204"/>
      <c r="Q25" s="5"/>
      <c r="R25" s="15"/>
      <c r="S25" s="12">
        <f>'[2]План 2023'!$AH20+'[2]План 2023'!$AJ20</f>
        <v>0</v>
      </c>
      <c r="T25" s="76">
        <f>'[2]План 2023'!$AI20+'[2]План 2023'!$AK20</f>
        <v>0</v>
      </c>
      <c r="U25" s="76">
        <f>'[3]СВОД по МО'!$HX27</f>
        <v>0</v>
      </c>
      <c r="V25" s="76">
        <f>'[3]СВОД по МО'!$ID27</f>
        <v>0</v>
      </c>
      <c r="W25" s="196">
        <f>'[1]План 2023'!$AH20+'[1]План 2023'!$AJ20</f>
        <v>0</v>
      </c>
      <c r="X25" s="76">
        <f>'[1]План 2023'!$AI20+'[1]План 2023'!$AK20</f>
        <v>0</v>
      </c>
      <c r="Y25" s="14">
        <f t="shared" si="0"/>
        <v>0</v>
      </c>
      <c r="Z25" s="58">
        <f t="shared" si="3"/>
        <v>0</v>
      </c>
      <c r="AA25" s="5"/>
      <c r="AB25" s="79"/>
      <c r="AC25" s="5"/>
      <c r="AD25" s="5"/>
      <c r="AE25" s="5"/>
      <c r="AF25" s="15"/>
      <c r="AH25" s="105"/>
      <c r="AI25" s="105"/>
    </row>
    <row r="26" spans="1:35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12">
        <f>'[2]План 2023'!$Z21</f>
        <v>3920</v>
      </c>
      <c r="D26" s="76">
        <f>'[2]План 2023'!$AA21</f>
        <v>518479.45000000007</v>
      </c>
      <c r="E26" s="76">
        <f>'[3]СВОД по МО'!$HH28</f>
        <v>3037</v>
      </c>
      <c r="F26" s="76">
        <f>'[3]СВОД по МО'!$HN28</f>
        <v>389728.94290999993</v>
      </c>
      <c r="G26" s="196">
        <f>'[1]План 2023'!$Z21</f>
        <v>3920</v>
      </c>
      <c r="H26" s="76">
        <f>'[1]План 2023'!$AA21</f>
        <v>518479.45000000007</v>
      </c>
      <c r="I26" s="14">
        <f t="shared" si="1"/>
        <v>0</v>
      </c>
      <c r="J26" s="58">
        <f t="shared" si="2"/>
        <v>0</v>
      </c>
      <c r="K26" s="5"/>
      <c r="L26" s="76"/>
      <c r="M26" s="5"/>
      <c r="N26" s="204"/>
      <c r="O26" s="204"/>
      <c r="P26" s="204"/>
      <c r="Q26" s="5"/>
      <c r="R26" s="15"/>
      <c r="S26" s="12">
        <f>'[2]План 2023'!$AH21+'[2]План 2023'!$AJ21</f>
        <v>0</v>
      </c>
      <c r="T26" s="76">
        <f>'[2]План 2023'!$AI21+'[2]План 2023'!$AK21</f>
        <v>0</v>
      </c>
      <c r="U26" s="76">
        <f>'[3]СВОД по МО'!$HX28</f>
        <v>0</v>
      </c>
      <c r="V26" s="76">
        <f>'[3]СВОД по МО'!$ID28</f>
        <v>0</v>
      </c>
      <c r="W26" s="196">
        <f>'[1]План 2023'!$AH21+'[1]План 2023'!$AJ21</f>
        <v>0</v>
      </c>
      <c r="X26" s="76">
        <f>'[1]План 2023'!$AI21+'[1]План 2023'!$AK21</f>
        <v>0</v>
      </c>
      <c r="Y26" s="14">
        <f t="shared" si="0"/>
        <v>0</v>
      </c>
      <c r="Z26" s="58">
        <f>X26-T26</f>
        <v>0</v>
      </c>
      <c r="AA26" s="5"/>
      <c r="AB26" s="79"/>
      <c r="AC26" s="5"/>
      <c r="AD26" s="5"/>
      <c r="AE26" s="5"/>
      <c r="AF26" s="15"/>
      <c r="AH26" s="105"/>
      <c r="AI26" s="105"/>
    </row>
    <row r="27" spans="1:35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12">
        <f>'[2]План 2023'!$Z22</f>
        <v>0</v>
      </c>
      <c r="D27" s="76">
        <f>'[2]План 2023'!$AA22</f>
        <v>0</v>
      </c>
      <c r="E27" s="76">
        <f>'[3]СВОД по МО'!$HH29</f>
        <v>0</v>
      </c>
      <c r="F27" s="76">
        <f>'[3]СВОД по МО'!$HN29</f>
        <v>0</v>
      </c>
      <c r="G27" s="196">
        <f>'[1]План 2023'!$Z22</f>
        <v>0</v>
      </c>
      <c r="H27" s="76">
        <f>'[1]План 2023'!$AA22</f>
        <v>0</v>
      </c>
      <c r="I27" s="14">
        <f t="shared" si="1"/>
        <v>0</v>
      </c>
      <c r="J27" s="58">
        <f t="shared" si="2"/>
        <v>0</v>
      </c>
      <c r="K27" s="5"/>
      <c r="L27" s="76"/>
      <c r="M27" s="5"/>
      <c r="N27" s="204"/>
      <c r="O27" s="204"/>
      <c r="P27" s="204"/>
      <c r="Q27" s="5"/>
      <c r="R27" s="15"/>
      <c r="S27" s="12">
        <f>'[2]План 2023'!$AH22+'[2]План 2023'!$AJ22</f>
        <v>0</v>
      </c>
      <c r="T27" s="76">
        <f>'[2]План 2023'!$AI22+'[2]План 2023'!$AK22</f>
        <v>0</v>
      </c>
      <c r="U27" s="76">
        <f>'[3]СВОД по МО'!$HX29</f>
        <v>0</v>
      </c>
      <c r="V27" s="76">
        <f>'[3]СВОД по МО'!$ID29</f>
        <v>0</v>
      </c>
      <c r="W27" s="196">
        <f>'[1]План 2023'!$AH22+'[1]План 2023'!$AJ22</f>
        <v>0</v>
      </c>
      <c r="X27" s="76">
        <f>'[1]План 2023'!$AI22+'[1]План 2023'!$AK22</f>
        <v>0</v>
      </c>
      <c r="Y27" s="14">
        <f t="shared" si="0"/>
        <v>0</v>
      </c>
      <c r="Z27" s="58">
        <f t="shared" si="3"/>
        <v>0</v>
      </c>
      <c r="AA27" s="5"/>
      <c r="AB27" s="79"/>
      <c r="AC27" s="5"/>
      <c r="AD27" s="5"/>
      <c r="AE27" s="5"/>
      <c r="AF27" s="15"/>
      <c r="AH27" s="105"/>
      <c r="AI27" s="105"/>
    </row>
    <row r="28" spans="1:35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12">
        <f>'[2]План 2023'!$Z23</f>
        <v>0</v>
      </c>
      <c r="D28" s="76">
        <f>'[2]План 2023'!$AA23</f>
        <v>0</v>
      </c>
      <c r="E28" s="76">
        <f>'[3]СВОД по МО'!$HH30</f>
        <v>0</v>
      </c>
      <c r="F28" s="76">
        <f>'[3]СВОД по МО'!$HN30</f>
        <v>0</v>
      </c>
      <c r="G28" s="196">
        <f>'[1]План 2023'!$Z23</f>
        <v>0</v>
      </c>
      <c r="H28" s="76">
        <f>'[1]План 2023'!$AA23</f>
        <v>0</v>
      </c>
      <c r="I28" s="14">
        <f t="shared" si="1"/>
        <v>0</v>
      </c>
      <c r="J28" s="58">
        <f t="shared" si="2"/>
        <v>0</v>
      </c>
      <c r="K28" s="5"/>
      <c r="L28" s="76"/>
      <c r="M28" s="5"/>
      <c r="N28" s="204"/>
      <c r="O28" s="204"/>
      <c r="P28" s="204"/>
      <c r="Q28" s="5"/>
      <c r="R28" s="15"/>
      <c r="S28" s="12">
        <f>'[2]План 2023'!$AH23+'[2]План 2023'!$AJ23</f>
        <v>0</v>
      </c>
      <c r="T28" s="76">
        <f>'[2]План 2023'!$AI23+'[2]План 2023'!$AK23</f>
        <v>0</v>
      </c>
      <c r="U28" s="76">
        <f>'[3]СВОД по МО'!$HX30</f>
        <v>0</v>
      </c>
      <c r="V28" s="76">
        <f>'[3]СВОД по МО'!$ID30</f>
        <v>0</v>
      </c>
      <c r="W28" s="196">
        <f>'[1]План 2023'!$AH23+'[1]План 2023'!$AJ23</f>
        <v>0</v>
      </c>
      <c r="X28" s="76">
        <f>'[1]План 2023'!$AI23+'[1]План 2023'!$AK23</f>
        <v>0</v>
      </c>
      <c r="Y28" s="14">
        <f t="shared" si="0"/>
        <v>0</v>
      </c>
      <c r="Z28" s="58">
        <f t="shared" si="3"/>
        <v>0</v>
      </c>
      <c r="AA28" s="5"/>
      <c r="AB28" s="79"/>
      <c r="AC28" s="5"/>
      <c r="AD28" s="5"/>
      <c r="AE28" s="5"/>
      <c r="AF28" s="15"/>
      <c r="AH28" s="105"/>
      <c r="AI28" s="105"/>
    </row>
    <row r="29" spans="1:35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12">
        <f>'[2]План 2023'!$Z24</f>
        <v>0</v>
      </c>
      <c r="D29" s="76">
        <f>'[2]План 2023'!$AA24</f>
        <v>0</v>
      </c>
      <c r="E29" s="76">
        <f>'[3]СВОД по МО'!$HH31</f>
        <v>0</v>
      </c>
      <c r="F29" s="76">
        <f>'[3]СВОД по МО'!$HN31</f>
        <v>0</v>
      </c>
      <c r="G29" s="196">
        <f>'[1]План 2023'!$Z24</f>
        <v>0</v>
      </c>
      <c r="H29" s="76">
        <f>'[1]План 2023'!$AA24</f>
        <v>0</v>
      </c>
      <c r="I29" s="14">
        <f t="shared" si="1"/>
        <v>0</v>
      </c>
      <c r="J29" s="58">
        <f t="shared" si="2"/>
        <v>0</v>
      </c>
      <c r="K29" s="5"/>
      <c r="L29" s="76"/>
      <c r="M29" s="5"/>
      <c r="N29" s="204"/>
      <c r="O29" s="204"/>
      <c r="P29" s="204"/>
      <c r="Q29" s="5"/>
      <c r="R29" s="15"/>
      <c r="S29" s="12">
        <f>'[2]План 2023'!$AH24+'[2]План 2023'!$AJ24</f>
        <v>0</v>
      </c>
      <c r="T29" s="76">
        <f>'[2]План 2023'!$AI24+'[2]План 2023'!$AK24</f>
        <v>0</v>
      </c>
      <c r="U29" s="76">
        <f>'[3]СВОД по МО'!$HX31</f>
        <v>0</v>
      </c>
      <c r="V29" s="76">
        <f>'[3]СВОД по МО'!$ID31</f>
        <v>0</v>
      </c>
      <c r="W29" s="196">
        <f>'[1]План 2023'!$AH24+'[1]План 2023'!$AJ24</f>
        <v>0</v>
      </c>
      <c r="X29" s="76">
        <f>'[1]План 2023'!$AI24+'[1]План 2023'!$AK24</f>
        <v>0</v>
      </c>
      <c r="Y29" s="14">
        <f t="shared" si="0"/>
        <v>0</v>
      </c>
      <c r="Z29" s="58">
        <f t="shared" si="3"/>
        <v>0</v>
      </c>
      <c r="AA29" s="5"/>
      <c r="AB29" s="79"/>
      <c r="AC29" s="5"/>
      <c r="AD29" s="5"/>
      <c r="AE29" s="5"/>
      <c r="AF29" s="15"/>
      <c r="AH29" s="105"/>
      <c r="AI29" s="105"/>
    </row>
    <row r="30" spans="1:35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12">
        <f>'[2]План 2023'!$Z25</f>
        <v>0</v>
      </c>
      <c r="D30" s="76">
        <f>'[2]План 2023'!$AA25</f>
        <v>0</v>
      </c>
      <c r="E30" s="76">
        <f>'[3]СВОД по МО'!$HH32</f>
        <v>0</v>
      </c>
      <c r="F30" s="76">
        <f>'[3]СВОД по МО'!$HN32</f>
        <v>0</v>
      </c>
      <c r="G30" s="196">
        <f>'[1]План 2023'!$Z25</f>
        <v>0</v>
      </c>
      <c r="H30" s="76">
        <f>'[1]План 2023'!$AA25</f>
        <v>0</v>
      </c>
      <c r="I30" s="14">
        <f t="shared" si="1"/>
        <v>0</v>
      </c>
      <c r="J30" s="58">
        <f t="shared" si="2"/>
        <v>0</v>
      </c>
      <c r="K30" s="5"/>
      <c r="L30" s="76"/>
      <c r="M30" s="5"/>
      <c r="N30" s="204"/>
      <c r="O30" s="204"/>
      <c r="P30" s="204"/>
      <c r="Q30" s="5"/>
      <c r="R30" s="15"/>
      <c r="S30" s="12">
        <f>'[2]План 2023'!$AH25+'[2]План 2023'!$AJ25</f>
        <v>0</v>
      </c>
      <c r="T30" s="76">
        <f>'[2]План 2023'!$AI25+'[2]План 2023'!$AK25</f>
        <v>0</v>
      </c>
      <c r="U30" s="76">
        <f>'[3]СВОД по МО'!$HX32</f>
        <v>0</v>
      </c>
      <c r="V30" s="76">
        <f>'[3]СВОД по МО'!$ID32</f>
        <v>0</v>
      </c>
      <c r="W30" s="196">
        <f>'[1]План 2023'!$AH25+'[1]План 2023'!$AJ25</f>
        <v>0</v>
      </c>
      <c r="X30" s="76">
        <f>'[1]План 2023'!$AI25+'[1]План 2023'!$AK25</f>
        <v>0</v>
      </c>
      <c r="Y30" s="14">
        <f t="shared" si="0"/>
        <v>0</v>
      </c>
      <c r="Z30" s="58">
        <f t="shared" si="3"/>
        <v>0</v>
      </c>
      <c r="AA30" s="5"/>
      <c r="AB30" s="79"/>
      <c r="AC30" s="5"/>
      <c r="AD30" s="5"/>
      <c r="AE30" s="5"/>
      <c r="AF30" s="15"/>
      <c r="AH30" s="105"/>
      <c r="AI30" s="105"/>
    </row>
    <row r="31" spans="1:35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12">
        <f>'[2]План 2023'!$Z26</f>
        <v>5500</v>
      </c>
      <c r="D31" s="76">
        <f>'[2]План 2023'!$AA26</f>
        <v>702633.41</v>
      </c>
      <c r="E31" s="76">
        <f>'[3]СВОД по МО'!$HH33</f>
        <v>4734</v>
      </c>
      <c r="F31" s="76">
        <f>'[3]СВОД по МО'!$HN33</f>
        <v>604617.13230000006</v>
      </c>
      <c r="G31" s="196">
        <f>'[1]План 2023'!$Z26</f>
        <v>5500</v>
      </c>
      <c r="H31" s="76">
        <f>'[1]План 2023'!$AA26</f>
        <v>702633.41</v>
      </c>
      <c r="I31" s="14">
        <f t="shared" ref="I31" si="4">G31-C31</f>
        <v>0</v>
      </c>
      <c r="J31" s="58">
        <f t="shared" ref="J31" si="5">H31-D31</f>
        <v>0</v>
      </c>
      <c r="K31" s="5"/>
      <c r="L31" s="76"/>
      <c r="M31" s="5"/>
      <c r="N31" s="204"/>
      <c r="O31" s="204"/>
      <c r="P31" s="204"/>
      <c r="Q31" s="5"/>
      <c r="R31" s="15"/>
      <c r="S31" s="12">
        <f>'[2]План 2023'!$AH26+'[2]План 2023'!$AJ26</f>
        <v>0</v>
      </c>
      <c r="T31" s="76">
        <f>'[2]План 2023'!$AI26+'[2]План 2023'!$AK26</f>
        <v>0</v>
      </c>
      <c r="U31" s="76">
        <f>'[3]СВОД по МО'!$HX33</f>
        <v>0</v>
      </c>
      <c r="V31" s="76">
        <f>'[3]СВОД по МО'!$ID33</f>
        <v>0</v>
      </c>
      <c r="W31" s="196">
        <f>'[1]План 2023'!$AH26+'[1]План 2023'!$AJ26</f>
        <v>0</v>
      </c>
      <c r="X31" s="76">
        <f>'[1]План 2023'!$AI26+'[1]План 2023'!$AK26</f>
        <v>0</v>
      </c>
      <c r="Y31" s="14"/>
      <c r="Z31" s="58"/>
      <c r="AA31" s="5"/>
      <c r="AB31" s="79"/>
      <c r="AC31" s="5"/>
      <c r="AD31" s="5"/>
      <c r="AE31" s="5"/>
      <c r="AF31" s="15"/>
      <c r="AH31" s="105"/>
      <c r="AI31" s="105"/>
    </row>
    <row r="32" spans="1:35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12">
        <f>'[2]План 2023'!$Z27</f>
        <v>0</v>
      </c>
      <c r="D32" s="76">
        <f>'[2]План 2023'!$AA27</f>
        <v>0</v>
      </c>
      <c r="E32" s="76">
        <f>'[3]СВОД по МО'!$HH34</f>
        <v>0</v>
      </c>
      <c r="F32" s="76">
        <f>'[3]СВОД по МО'!$HN34</f>
        <v>0</v>
      </c>
      <c r="G32" s="196">
        <f>'[1]План 2023'!$Z27</f>
        <v>0</v>
      </c>
      <c r="H32" s="76">
        <f>'[1]План 2023'!$AA27</f>
        <v>0</v>
      </c>
      <c r="I32" s="14">
        <f t="shared" si="1"/>
        <v>0</v>
      </c>
      <c r="J32" s="58">
        <f t="shared" si="2"/>
        <v>0</v>
      </c>
      <c r="K32" s="5"/>
      <c r="L32" s="76"/>
      <c r="M32" s="5"/>
      <c r="N32" s="204"/>
      <c r="O32" s="204"/>
      <c r="P32" s="204"/>
      <c r="Q32" s="5"/>
      <c r="R32" s="15"/>
      <c r="S32" s="12">
        <f>'[2]План 2023'!$AH27+'[2]План 2023'!$AJ27</f>
        <v>0</v>
      </c>
      <c r="T32" s="76">
        <f>'[2]План 2023'!$AI27+'[2]План 2023'!$AK27</f>
        <v>0</v>
      </c>
      <c r="U32" s="76">
        <f>'[3]СВОД по МО'!$HX34</f>
        <v>0</v>
      </c>
      <c r="V32" s="76">
        <f>'[3]СВОД по МО'!$ID34</f>
        <v>0</v>
      </c>
      <c r="W32" s="196">
        <f>'[1]План 2023'!$AH27+'[1]План 2023'!$AJ27</f>
        <v>0</v>
      </c>
      <c r="X32" s="76">
        <f>'[1]План 2023'!$AI27+'[1]План 2023'!$AK27</f>
        <v>0</v>
      </c>
      <c r="Y32" s="14">
        <f t="shared" si="0"/>
        <v>0</v>
      </c>
      <c r="Z32" s="58">
        <f t="shared" si="3"/>
        <v>0</v>
      </c>
      <c r="AA32" s="5"/>
      <c r="AB32" s="79"/>
      <c r="AC32" s="5"/>
      <c r="AD32" s="5"/>
      <c r="AE32" s="5"/>
      <c r="AF32" s="15"/>
      <c r="AH32" s="105"/>
      <c r="AI32" s="105"/>
    </row>
    <row r="33" spans="1:35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12">
        <f>'[2]План 2023'!$Z28</f>
        <v>1000</v>
      </c>
      <c r="D33" s="76">
        <f>'[2]План 2023'!$AA28</f>
        <v>93054.62000000001</v>
      </c>
      <c r="E33" s="76">
        <f>'[3]СВОД по МО'!$HH35</f>
        <v>901</v>
      </c>
      <c r="F33" s="76">
        <f>'[3]СВОД по МО'!$HN35</f>
        <v>77036.597949999996</v>
      </c>
      <c r="G33" s="196">
        <f>'[1]План 2023'!$Z28</f>
        <v>1000</v>
      </c>
      <c r="H33" s="76">
        <f>'[1]План 2023'!$AA28</f>
        <v>93054.62000000001</v>
      </c>
      <c r="I33" s="14">
        <f t="shared" si="1"/>
        <v>0</v>
      </c>
      <c r="J33" s="58">
        <f t="shared" si="2"/>
        <v>0</v>
      </c>
      <c r="K33" s="5">
        <v>84</v>
      </c>
      <c r="L33" s="76"/>
      <c r="M33" s="5"/>
      <c r="N33" s="204"/>
      <c r="O33" s="204"/>
      <c r="P33" s="204"/>
      <c r="Q33" s="5"/>
      <c r="R33" s="15"/>
      <c r="S33" s="12">
        <f>'[2]План 2023'!$AH28+'[2]План 2023'!$AJ28</f>
        <v>0</v>
      </c>
      <c r="T33" s="76">
        <f>'[2]План 2023'!$AI28+'[2]План 2023'!$AK28</f>
        <v>0</v>
      </c>
      <c r="U33" s="76">
        <f>'[3]СВОД по МО'!$HX35</f>
        <v>0</v>
      </c>
      <c r="V33" s="76">
        <f>'[3]СВОД по МО'!$ID35</f>
        <v>0</v>
      </c>
      <c r="W33" s="196">
        <f>'[1]План 2023'!$AH28+'[1]План 2023'!$AJ28</f>
        <v>0</v>
      </c>
      <c r="X33" s="76">
        <f>'[1]План 2023'!$AI28+'[1]План 2023'!$AK28</f>
        <v>0</v>
      </c>
      <c r="Y33" s="14">
        <f t="shared" si="0"/>
        <v>0</v>
      </c>
      <c r="Z33" s="58">
        <f t="shared" si="3"/>
        <v>0</v>
      </c>
      <c r="AA33" s="5"/>
      <c r="AB33" s="79"/>
      <c r="AC33" s="5"/>
      <c r="AD33" s="5"/>
      <c r="AE33" s="5"/>
      <c r="AF33" s="15"/>
      <c r="AH33" s="105"/>
      <c r="AI33" s="105"/>
    </row>
    <row r="34" spans="1:35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12">
        <f>'[2]План 2023'!$Z29</f>
        <v>381</v>
      </c>
      <c r="D34" s="76">
        <f>'[2]План 2023'!$AA29</f>
        <v>32190.78</v>
      </c>
      <c r="E34" s="76">
        <f>'[3]СВОД по МО'!$HH36</f>
        <v>303</v>
      </c>
      <c r="F34" s="76">
        <f>'[3]СВОД по МО'!$HN36</f>
        <v>26650.04479</v>
      </c>
      <c r="G34" s="196">
        <f>'[1]План 2023'!$Z29</f>
        <v>381</v>
      </c>
      <c r="H34" s="76">
        <f>'[1]План 2023'!$AA29</f>
        <v>32190.78</v>
      </c>
      <c r="I34" s="14">
        <f t="shared" si="1"/>
        <v>0</v>
      </c>
      <c r="J34" s="58">
        <f t="shared" si="2"/>
        <v>0</v>
      </c>
      <c r="K34" s="5"/>
      <c r="L34" s="76"/>
      <c r="M34" s="5"/>
      <c r="N34" s="204"/>
      <c r="O34" s="204"/>
      <c r="P34" s="204"/>
      <c r="Q34" s="5"/>
      <c r="R34" s="15"/>
      <c r="S34" s="12">
        <f>'[2]План 2023'!$AH29+'[2]План 2023'!$AJ29</f>
        <v>0</v>
      </c>
      <c r="T34" s="76">
        <f>'[2]План 2023'!$AI29+'[2]План 2023'!$AK29</f>
        <v>0</v>
      </c>
      <c r="U34" s="76">
        <f>'[3]СВОД по МО'!$HX36</f>
        <v>0</v>
      </c>
      <c r="V34" s="76">
        <f>'[3]СВОД по МО'!$ID36</f>
        <v>0</v>
      </c>
      <c r="W34" s="196">
        <f>'[1]План 2023'!$AH29+'[1]План 2023'!$AJ29</f>
        <v>0</v>
      </c>
      <c r="X34" s="76">
        <f>'[1]План 2023'!$AI29+'[1]План 2023'!$AK29</f>
        <v>0</v>
      </c>
      <c r="Y34" s="14">
        <f t="shared" si="0"/>
        <v>0</v>
      </c>
      <c r="Z34" s="58">
        <f t="shared" si="3"/>
        <v>0</v>
      </c>
      <c r="AA34" s="5"/>
      <c r="AB34" s="79"/>
      <c r="AC34" s="5"/>
      <c r="AD34" s="5"/>
      <c r="AE34" s="5"/>
      <c r="AF34" s="15"/>
      <c r="AH34" s="105"/>
      <c r="AI34" s="105"/>
    </row>
    <row r="35" spans="1:35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12">
        <f>'[2]План 2023'!$Z30</f>
        <v>400</v>
      </c>
      <c r="D35" s="76">
        <f>'[2]План 2023'!$AA30</f>
        <v>37933.83</v>
      </c>
      <c r="E35" s="76">
        <f>'[3]СВОД по МО'!$HH37</f>
        <v>334</v>
      </c>
      <c r="F35" s="76">
        <f>'[3]СВОД по МО'!$HN37</f>
        <v>31404.702649999999</v>
      </c>
      <c r="G35" s="196">
        <f>'[1]План 2023'!$Z30</f>
        <v>400</v>
      </c>
      <c r="H35" s="76">
        <f>'[1]План 2023'!$AA30</f>
        <v>37933.83</v>
      </c>
      <c r="I35" s="14">
        <f t="shared" si="1"/>
        <v>0</v>
      </c>
      <c r="J35" s="58">
        <f t="shared" si="2"/>
        <v>0</v>
      </c>
      <c r="K35" s="5"/>
      <c r="L35" s="76"/>
      <c r="M35" s="5"/>
      <c r="N35" s="204"/>
      <c r="O35" s="204"/>
      <c r="P35" s="204"/>
      <c r="Q35" s="5"/>
      <c r="R35" s="15"/>
      <c r="S35" s="12">
        <f>'[2]План 2023'!$AH30+'[2]План 2023'!$AJ30</f>
        <v>0</v>
      </c>
      <c r="T35" s="76">
        <f>'[2]План 2023'!$AI30+'[2]План 2023'!$AK30</f>
        <v>0</v>
      </c>
      <c r="U35" s="76">
        <f>'[3]СВОД по МО'!$HX37</f>
        <v>0</v>
      </c>
      <c r="V35" s="76">
        <f>'[3]СВОД по МО'!$ID37</f>
        <v>0</v>
      </c>
      <c r="W35" s="196">
        <f>'[1]План 2023'!$AH30+'[1]План 2023'!$AJ30</f>
        <v>0</v>
      </c>
      <c r="X35" s="76">
        <f>'[1]План 2023'!$AI30+'[1]План 2023'!$AK30</f>
        <v>0</v>
      </c>
      <c r="Y35" s="14">
        <f t="shared" si="0"/>
        <v>0</v>
      </c>
      <c r="Z35" s="58">
        <f t="shared" si="3"/>
        <v>0</v>
      </c>
      <c r="AA35" s="5"/>
      <c r="AB35" s="79"/>
      <c r="AC35" s="5"/>
      <c r="AD35" s="5"/>
      <c r="AE35" s="5"/>
      <c r="AF35" s="15"/>
      <c r="AH35" s="105"/>
      <c r="AI35" s="105"/>
    </row>
    <row r="36" spans="1:35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12">
        <f>'[2]План 2023'!$Z31</f>
        <v>500</v>
      </c>
      <c r="D36" s="76">
        <f>'[2]План 2023'!$AA31</f>
        <v>58542.790000000008</v>
      </c>
      <c r="E36" s="76">
        <f>'[3]СВОД по МО'!$HH38</f>
        <v>407</v>
      </c>
      <c r="F36" s="76">
        <f>'[3]СВОД по МО'!$HN38</f>
        <v>48465.835760000002</v>
      </c>
      <c r="G36" s="196">
        <f>'[1]План 2023'!$Z31</f>
        <v>500</v>
      </c>
      <c r="H36" s="76">
        <f>'[1]План 2023'!$AA31</f>
        <v>58542.790000000008</v>
      </c>
      <c r="I36" s="14">
        <f t="shared" si="1"/>
        <v>0</v>
      </c>
      <c r="J36" s="58">
        <f t="shared" si="2"/>
        <v>0</v>
      </c>
      <c r="K36" s="5"/>
      <c r="L36" s="76"/>
      <c r="M36" s="5"/>
      <c r="N36" s="204"/>
      <c r="O36" s="204"/>
      <c r="P36" s="204"/>
      <c r="Q36" s="5"/>
      <c r="R36" s="15"/>
      <c r="S36" s="12">
        <f>'[2]План 2023'!$AH31+'[2]План 2023'!$AJ31</f>
        <v>0</v>
      </c>
      <c r="T36" s="76">
        <f>'[2]План 2023'!$AI31+'[2]План 2023'!$AK31</f>
        <v>0</v>
      </c>
      <c r="U36" s="76">
        <f>'[3]СВОД по МО'!$HX38</f>
        <v>0</v>
      </c>
      <c r="V36" s="76">
        <f>'[3]СВОД по МО'!$ID38</f>
        <v>0</v>
      </c>
      <c r="W36" s="196">
        <f>'[1]План 2023'!$AH31+'[1]План 2023'!$AJ31</f>
        <v>0</v>
      </c>
      <c r="X36" s="76">
        <f>'[1]План 2023'!$AI31+'[1]План 2023'!$AK31</f>
        <v>0</v>
      </c>
      <c r="Y36" s="14">
        <f t="shared" si="0"/>
        <v>0</v>
      </c>
      <c r="Z36" s="58">
        <f t="shared" si="3"/>
        <v>0</v>
      </c>
      <c r="AA36" s="5"/>
      <c r="AB36" s="79"/>
      <c r="AC36" s="5"/>
      <c r="AD36" s="5"/>
      <c r="AE36" s="5"/>
      <c r="AF36" s="15"/>
      <c r="AH36" s="105"/>
      <c r="AI36" s="105"/>
    </row>
    <row r="37" spans="1:35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12">
        <f>'[2]План 2023'!$Z32</f>
        <v>237</v>
      </c>
      <c r="D37" s="76">
        <f>'[2]План 2023'!$AA32</f>
        <v>18687.23</v>
      </c>
      <c r="E37" s="76">
        <f>'[3]СВОД по МО'!$HH39</f>
        <v>235</v>
      </c>
      <c r="F37" s="76">
        <f>'[3]СВОД по МО'!$HN39</f>
        <v>15470.44743</v>
      </c>
      <c r="G37" s="196">
        <f>'[1]План 2023'!$Z32</f>
        <v>279</v>
      </c>
      <c r="H37" s="76">
        <f>'[1]План 2023'!$AA32</f>
        <v>18687.23</v>
      </c>
      <c r="I37" s="14">
        <f t="shared" si="1"/>
        <v>42</v>
      </c>
      <c r="J37" s="58">
        <f t="shared" si="2"/>
        <v>0</v>
      </c>
      <c r="K37" s="5">
        <v>42</v>
      </c>
      <c r="L37" s="76"/>
      <c r="M37" s="5"/>
      <c r="N37" s="204"/>
      <c r="O37" s="204"/>
      <c r="P37" s="204"/>
      <c r="Q37" s="5"/>
      <c r="R37" s="15"/>
      <c r="S37" s="12">
        <f>'[2]План 2023'!$AH32+'[2]План 2023'!$AJ32</f>
        <v>0</v>
      </c>
      <c r="T37" s="76">
        <f>'[2]План 2023'!$AI32+'[2]План 2023'!$AK32</f>
        <v>0</v>
      </c>
      <c r="U37" s="76">
        <f>'[3]СВОД по МО'!$HX39</f>
        <v>0</v>
      </c>
      <c r="V37" s="76">
        <f>'[3]СВОД по МО'!$ID39</f>
        <v>0</v>
      </c>
      <c r="W37" s="196">
        <f>'[1]План 2023'!$AH32+'[1]План 2023'!$AJ32</f>
        <v>0</v>
      </c>
      <c r="X37" s="76">
        <f>'[1]План 2023'!$AI32+'[1]План 2023'!$AK32</f>
        <v>0</v>
      </c>
      <c r="Y37" s="14">
        <f t="shared" si="0"/>
        <v>0</v>
      </c>
      <c r="Z37" s="58">
        <f t="shared" si="3"/>
        <v>0</v>
      </c>
      <c r="AA37" s="5"/>
      <c r="AB37" s="79"/>
      <c r="AC37" s="5"/>
      <c r="AD37" s="5"/>
      <c r="AE37" s="5"/>
      <c r="AF37" s="15"/>
      <c r="AH37" s="105"/>
      <c r="AI37" s="105"/>
    </row>
    <row r="38" spans="1:35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12">
        <f>'[2]План 2023'!$Z33</f>
        <v>257</v>
      </c>
      <c r="D38" s="76">
        <f>'[2]План 2023'!$AA33</f>
        <v>20975.050000000003</v>
      </c>
      <c r="E38" s="76">
        <f>'[3]СВОД по МО'!$HH40</f>
        <v>242</v>
      </c>
      <c r="F38" s="76">
        <f>'[3]СВОД по МО'!$HN40</f>
        <v>17364.844550000002</v>
      </c>
      <c r="G38" s="196">
        <f>'[1]План 2023'!$Z33</f>
        <v>281</v>
      </c>
      <c r="H38" s="76">
        <f>'[1]План 2023'!$AA33</f>
        <v>20975.050000000003</v>
      </c>
      <c r="I38" s="14">
        <f t="shared" si="1"/>
        <v>24</v>
      </c>
      <c r="J38" s="58">
        <f t="shared" si="2"/>
        <v>0</v>
      </c>
      <c r="K38" s="5"/>
      <c r="L38" s="76"/>
      <c r="M38" s="5">
        <v>24</v>
      </c>
      <c r="N38" s="204"/>
      <c r="O38" s="204"/>
      <c r="P38" s="204"/>
      <c r="Q38" s="5"/>
      <c r="R38" s="15"/>
      <c r="S38" s="12">
        <f>'[2]План 2023'!$AH33+'[2]План 2023'!$AJ33</f>
        <v>0</v>
      </c>
      <c r="T38" s="76">
        <f>'[2]План 2023'!$AI33+'[2]План 2023'!$AK33</f>
        <v>0</v>
      </c>
      <c r="U38" s="76">
        <f>'[3]СВОД по МО'!$HX40</f>
        <v>0</v>
      </c>
      <c r="V38" s="76">
        <f>'[3]СВОД по МО'!$ID40</f>
        <v>0</v>
      </c>
      <c r="W38" s="196">
        <f>'[1]План 2023'!$AH33+'[1]План 2023'!$AJ33</f>
        <v>0</v>
      </c>
      <c r="X38" s="76">
        <f>'[1]План 2023'!$AI33+'[1]План 2023'!$AK33</f>
        <v>0</v>
      </c>
      <c r="Y38" s="14">
        <f t="shared" si="0"/>
        <v>0</v>
      </c>
      <c r="Z38" s="58">
        <f t="shared" si="3"/>
        <v>0</v>
      </c>
      <c r="AA38" s="5"/>
      <c r="AB38" s="79"/>
      <c r="AC38" s="5"/>
      <c r="AD38" s="5"/>
      <c r="AE38" s="5"/>
      <c r="AF38" s="15"/>
      <c r="AH38" s="105"/>
      <c r="AI38" s="105"/>
    </row>
    <row r="39" spans="1:35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12">
        <f>'[2]План 2023'!$Z34</f>
        <v>1759</v>
      </c>
      <c r="D39" s="76">
        <f>'[2]План 2023'!$AA34</f>
        <v>249883.12999999998</v>
      </c>
      <c r="E39" s="76">
        <f>'[3]СВОД по МО'!$HH41</f>
        <v>1315</v>
      </c>
      <c r="F39" s="76">
        <f>'[3]СВОД по МО'!$HN41</f>
        <v>206873.20583000002</v>
      </c>
      <c r="G39" s="196">
        <f>'[1]План 2023'!$Z34</f>
        <v>1595</v>
      </c>
      <c r="H39" s="76">
        <f>'[1]План 2023'!$AA34</f>
        <v>249883.12999999998</v>
      </c>
      <c r="I39" s="14">
        <f t="shared" si="1"/>
        <v>-164</v>
      </c>
      <c r="J39" s="58">
        <f t="shared" si="2"/>
        <v>0</v>
      </c>
      <c r="K39" s="5"/>
      <c r="L39" s="76"/>
      <c r="M39" s="5">
        <v>-164</v>
      </c>
      <c r="N39" s="204"/>
      <c r="O39" s="204"/>
      <c r="P39" s="204"/>
      <c r="Q39" s="5"/>
      <c r="R39" s="15"/>
      <c r="S39" s="12">
        <f>'[2]План 2023'!$AH34+'[2]План 2023'!$AJ34</f>
        <v>0</v>
      </c>
      <c r="T39" s="76">
        <f>'[2]План 2023'!$AI34+'[2]План 2023'!$AK34</f>
        <v>0</v>
      </c>
      <c r="U39" s="76">
        <f>'[3]СВОД по МО'!$HX41</f>
        <v>0</v>
      </c>
      <c r="V39" s="76">
        <f>'[3]СВОД по МО'!$ID41</f>
        <v>0</v>
      </c>
      <c r="W39" s="196">
        <f>'[1]План 2023'!$AH34+'[1]План 2023'!$AJ34</f>
        <v>0</v>
      </c>
      <c r="X39" s="76">
        <f>'[1]План 2023'!$AI34+'[1]План 2023'!$AK34</f>
        <v>0</v>
      </c>
      <c r="Y39" s="14">
        <f t="shared" si="0"/>
        <v>0</v>
      </c>
      <c r="Z39" s="58">
        <f t="shared" si="3"/>
        <v>0</v>
      </c>
      <c r="AA39" s="5"/>
      <c r="AB39" s="79"/>
      <c r="AC39" s="5"/>
      <c r="AD39" s="5"/>
      <c r="AE39" s="5"/>
      <c r="AF39" s="15"/>
      <c r="AH39" s="105"/>
      <c r="AI39" s="105"/>
    </row>
    <row r="40" spans="1:35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12">
        <f>'[2]План 2023'!$Z35</f>
        <v>84</v>
      </c>
      <c r="D40" s="76">
        <f>'[2]План 2023'!$AA35</f>
        <v>6794.2100000000009</v>
      </c>
      <c r="E40" s="76">
        <f>'[3]СВОД по МО'!$HH42</f>
        <v>75</v>
      </c>
      <c r="F40" s="76">
        <f>'[3]СВОД по МО'!$HN42</f>
        <v>5624.70118</v>
      </c>
      <c r="G40" s="196">
        <f>'[1]План 2023'!$Z35</f>
        <v>84</v>
      </c>
      <c r="H40" s="76">
        <f>'[1]План 2023'!$AA35</f>
        <v>6794.2100000000009</v>
      </c>
      <c r="I40" s="14">
        <f t="shared" si="1"/>
        <v>0</v>
      </c>
      <c r="J40" s="58">
        <f t="shared" si="2"/>
        <v>0</v>
      </c>
      <c r="K40" s="5"/>
      <c r="L40" s="76"/>
      <c r="M40" s="5"/>
      <c r="N40" s="204"/>
      <c r="O40" s="204"/>
      <c r="P40" s="204"/>
      <c r="Q40" s="5"/>
      <c r="R40" s="15"/>
      <c r="S40" s="12">
        <f>'[2]План 2023'!$AH35+'[2]План 2023'!$AJ35</f>
        <v>0</v>
      </c>
      <c r="T40" s="76">
        <f>'[2]План 2023'!$AI35+'[2]План 2023'!$AK35</f>
        <v>0</v>
      </c>
      <c r="U40" s="76">
        <f>'[3]СВОД по МО'!$HX42</f>
        <v>0</v>
      </c>
      <c r="V40" s="76">
        <f>'[3]СВОД по МО'!$ID42</f>
        <v>0</v>
      </c>
      <c r="W40" s="196">
        <f>'[1]План 2023'!$AH35+'[1]План 2023'!$AJ35</f>
        <v>0</v>
      </c>
      <c r="X40" s="76">
        <f>'[1]План 2023'!$AI35+'[1]План 2023'!$AK35</f>
        <v>0</v>
      </c>
      <c r="Y40" s="14">
        <f t="shared" si="0"/>
        <v>0</v>
      </c>
      <c r="Z40" s="58">
        <f t="shared" si="3"/>
        <v>0</v>
      </c>
      <c r="AA40" s="5"/>
      <c r="AB40" s="79"/>
      <c r="AC40" s="5"/>
      <c r="AD40" s="5"/>
      <c r="AE40" s="5"/>
      <c r="AF40" s="15"/>
      <c r="AH40" s="105"/>
      <c r="AI40" s="105"/>
    </row>
    <row r="41" spans="1:35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12">
        <f>'[2]План 2023'!$Z36</f>
        <v>309</v>
      </c>
      <c r="D41" s="76">
        <f>'[2]План 2023'!$AA36</f>
        <v>15604.11</v>
      </c>
      <c r="E41" s="76">
        <f>'[3]СВОД по МО'!$HH43</f>
        <v>327</v>
      </c>
      <c r="F41" s="76">
        <f>'[3]СВОД по МО'!$HN43</f>
        <v>12918.304120000001</v>
      </c>
      <c r="G41" s="196">
        <f>'[1]План 2023'!$Z36</f>
        <v>337</v>
      </c>
      <c r="H41" s="76">
        <f>'[1]План 2023'!$AA36</f>
        <v>15604.11</v>
      </c>
      <c r="I41" s="14">
        <f>G41-C41</f>
        <v>28</v>
      </c>
      <c r="J41" s="58">
        <f t="shared" ref="J41" si="6">H41-D41</f>
        <v>0</v>
      </c>
      <c r="K41" s="5"/>
      <c r="L41" s="76"/>
      <c r="M41" s="5">
        <v>28</v>
      </c>
      <c r="N41" s="204"/>
      <c r="O41" s="204"/>
      <c r="P41" s="204"/>
      <c r="Q41" s="5"/>
      <c r="R41" s="15"/>
      <c r="S41" s="12">
        <f>'[2]План 2023'!$AH36+'[2]План 2023'!$AJ36</f>
        <v>0</v>
      </c>
      <c r="T41" s="76">
        <f>'[2]План 2023'!$AI36+'[2]План 2023'!$AK36</f>
        <v>0</v>
      </c>
      <c r="U41" s="76">
        <f>'[3]СВОД по МО'!$HX43</f>
        <v>0</v>
      </c>
      <c r="V41" s="76">
        <f>'[3]СВОД по МО'!$ID43</f>
        <v>0</v>
      </c>
      <c r="W41" s="196">
        <f>'[1]План 2023'!$AH36+'[1]План 2023'!$AJ36</f>
        <v>0</v>
      </c>
      <c r="X41" s="76">
        <f>'[1]План 2023'!$AI36+'[1]План 2023'!$AK36</f>
        <v>0</v>
      </c>
      <c r="Y41" s="14">
        <f t="shared" si="0"/>
        <v>0</v>
      </c>
      <c r="Z41" s="58">
        <f t="shared" si="3"/>
        <v>0</v>
      </c>
      <c r="AA41" s="5"/>
      <c r="AB41" s="79"/>
      <c r="AC41" s="5"/>
      <c r="AD41" s="5"/>
      <c r="AE41" s="5"/>
      <c r="AF41" s="15"/>
      <c r="AH41" s="105"/>
      <c r="AI41" s="105"/>
    </row>
    <row r="42" spans="1:35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12">
        <f>'[2]План 2023'!$Z37</f>
        <v>390</v>
      </c>
      <c r="D42" s="76">
        <f>'[2]План 2023'!$AA37</f>
        <v>45753.26</v>
      </c>
      <c r="E42" s="76">
        <f>'[3]СВОД по МО'!$HH44</f>
        <v>305</v>
      </c>
      <c r="F42" s="76">
        <f>'[3]СВОД по МО'!$HN44</f>
        <v>37878.055260000001</v>
      </c>
      <c r="G42" s="196">
        <f>'[1]План 2023'!$Z37</f>
        <v>390</v>
      </c>
      <c r="H42" s="76">
        <f>'[1]План 2023'!$AA37</f>
        <v>45753.26</v>
      </c>
      <c r="I42" s="14">
        <f t="shared" si="1"/>
        <v>0</v>
      </c>
      <c r="J42" s="58">
        <f t="shared" si="2"/>
        <v>0</v>
      </c>
      <c r="K42" s="5"/>
      <c r="L42" s="76"/>
      <c r="M42" s="5"/>
      <c r="N42" s="204"/>
      <c r="O42" s="204"/>
      <c r="P42" s="204"/>
      <c r="Q42" s="5"/>
      <c r="R42" s="15"/>
      <c r="S42" s="12">
        <f>'[2]План 2023'!$AH37+'[2]План 2023'!$AJ37</f>
        <v>0</v>
      </c>
      <c r="T42" s="76">
        <f>'[2]План 2023'!$AI37+'[2]План 2023'!$AK37</f>
        <v>0</v>
      </c>
      <c r="U42" s="76">
        <f>'[3]СВОД по МО'!$HX44</f>
        <v>0</v>
      </c>
      <c r="V42" s="76">
        <f>'[3]СВОД по МО'!$ID44</f>
        <v>0</v>
      </c>
      <c r="W42" s="196">
        <f>'[1]План 2023'!$AH37+'[1]План 2023'!$AJ37</f>
        <v>0</v>
      </c>
      <c r="X42" s="76">
        <f>'[1]План 2023'!$AI37+'[1]План 2023'!$AK37</f>
        <v>0</v>
      </c>
      <c r="Y42" s="14">
        <f t="shared" si="0"/>
        <v>0</v>
      </c>
      <c r="Z42" s="58">
        <f t="shared" si="3"/>
        <v>0</v>
      </c>
      <c r="AA42" s="5"/>
      <c r="AB42" s="79"/>
      <c r="AC42" s="5"/>
      <c r="AD42" s="5"/>
      <c r="AE42" s="5"/>
      <c r="AF42" s="15"/>
      <c r="AH42" s="105"/>
      <c r="AI42" s="105"/>
    </row>
    <row r="43" spans="1:35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12">
        <f>'[2]План 2023'!$Z38</f>
        <v>500</v>
      </c>
      <c r="D43" s="76">
        <f>'[2]План 2023'!$AA38</f>
        <v>46110.18</v>
      </c>
      <c r="E43" s="76">
        <f>'[3]СВОД по МО'!$HH45</f>
        <v>455</v>
      </c>
      <c r="F43" s="76">
        <f>'[3]СВОД по МО'!$HN45</f>
        <v>38173.407530000004</v>
      </c>
      <c r="G43" s="196">
        <f>'[1]План 2023'!$Z38</f>
        <v>500</v>
      </c>
      <c r="H43" s="76">
        <f>'[1]План 2023'!$AA38</f>
        <v>46110.18</v>
      </c>
      <c r="I43" s="14">
        <f t="shared" si="1"/>
        <v>0</v>
      </c>
      <c r="J43" s="58">
        <f t="shared" si="2"/>
        <v>0</v>
      </c>
      <c r="K43" s="5"/>
      <c r="L43" s="76"/>
      <c r="M43" s="5"/>
      <c r="N43" s="204"/>
      <c r="O43" s="204"/>
      <c r="P43" s="204"/>
      <c r="Q43" s="5"/>
      <c r="R43" s="15"/>
      <c r="S43" s="12">
        <f>'[2]План 2023'!$AH38+'[2]План 2023'!$AJ38</f>
        <v>0</v>
      </c>
      <c r="T43" s="76">
        <f>'[2]План 2023'!$AI38+'[2]План 2023'!$AK38</f>
        <v>0</v>
      </c>
      <c r="U43" s="76">
        <f>'[3]СВОД по МО'!$HX45</f>
        <v>0</v>
      </c>
      <c r="V43" s="76">
        <f>'[3]СВОД по МО'!$ID45</f>
        <v>0</v>
      </c>
      <c r="W43" s="196">
        <f>'[1]План 2023'!$AH38+'[1]План 2023'!$AJ38</f>
        <v>0</v>
      </c>
      <c r="X43" s="76">
        <f>'[1]План 2023'!$AI38+'[1]План 2023'!$AK38</f>
        <v>0</v>
      </c>
      <c r="Y43" s="14">
        <f t="shared" si="0"/>
        <v>0</v>
      </c>
      <c r="Z43" s="58">
        <f t="shared" si="3"/>
        <v>0</v>
      </c>
      <c r="AA43" s="5"/>
      <c r="AB43" s="79"/>
      <c r="AC43" s="5"/>
      <c r="AD43" s="5"/>
      <c r="AE43" s="5"/>
      <c r="AF43" s="15"/>
      <c r="AH43" s="105"/>
      <c r="AI43" s="105"/>
    </row>
    <row r="44" spans="1:35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12">
        <f>'[2]План 2023'!$Z39</f>
        <v>320</v>
      </c>
      <c r="D44" s="76">
        <f>'[2]План 2023'!$AA39</f>
        <v>30059.100000000002</v>
      </c>
      <c r="E44" s="76">
        <f>'[3]СВОД по МО'!$HH46</f>
        <v>247</v>
      </c>
      <c r="F44" s="76">
        <f>'[3]СВОД по МО'!$HN46</f>
        <v>24885.268090000001</v>
      </c>
      <c r="G44" s="196">
        <f>'[1]План 2023'!$Z39</f>
        <v>320</v>
      </c>
      <c r="H44" s="76">
        <f>'[1]План 2023'!$AA39</f>
        <v>30059.100000000002</v>
      </c>
      <c r="I44" s="14">
        <f t="shared" si="1"/>
        <v>0</v>
      </c>
      <c r="J44" s="58">
        <f t="shared" si="2"/>
        <v>0</v>
      </c>
      <c r="K44" s="5"/>
      <c r="L44" s="76"/>
      <c r="M44" s="5"/>
      <c r="N44" s="204"/>
      <c r="O44" s="204"/>
      <c r="P44" s="204"/>
      <c r="Q44" s="5"/>
      <c r="R44" s="15"/>
      <c r="S44" s="12">
        <f>'[2]План 2023'!$AH39+'[2]План 2023'!$AJ39</f>
        <v>0</v>
      </c>
      <c r="T44" s="76">
        <f>'[2]План 2023'!$AI39+'[2]План 2023'!$AK39</f>
        <v>0</v>
      </c>
      <c r="U44" s="76">
        <f>'[3]СВОД по МО'!$HX46</f>
        <v>0</v>
      </c>
      <c r="V44" s="76">
        <f>'[3]СВОД по МО'!$ID46</f>
        <v>0</v>
      </c>
      <c r="W44" s="196">
        <f>'[1]План 2023'!$AH39+'[1]План 2023'!$AJ39</f>
        <v>0</v>
      </c>
      <c r="X44" s="76">
        <f>'[1]План 2023'!$AI39+'[1]План 2023'!$AK39</f>
        <v>0</v>
      </c>
      <c r="Y44" s="14">
        <f t="shared" si="0"/>
        <v>0</v>
      </c>
      <c r="Z44" s="58">
        <f t="shared" si="3"/>
        <v>0</v>
      </c>
      <c r="AA44" s="5"/>
      <c r="AB44" s="79"/>
      <c r="AC44" s="5"/>
      <c r="AD44" s="5"/>
      <c r="AE44" s="5"/>
      <c r="AF44" s="15"/>
      <c r="AH44" s="105"/>
      <c r="AI44" s="105"/>
    </row>
    <row r="45" spans="1:35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12">
        <f>'[2]План 2023'!$Z40</f>
        <v>0</v>
      </c>
      <c r="D45" s="76">
        <f>'[2]План 2023'!$AA40</f>
        <v>0</v>
      </c>
      <c r="E45" s="76">
        <f>'[3]СВОД по МО'!$HH47</f>
        <v>0</v>
      </c>
      <c r="F45" s="76">
        <f>'[3]СВОД по МО'!$HN47</f>
        <v>0</v>
      </c>
      <c r="G45" s="196">
        <f>'[1]План 2023'!$Z40</f>
        <v>0</v>
      </c>
      <c r="H45" s="76">
        <f>'[1]План 2023'!$AA40</f>
        <v>0</v>
      </c>
      <c r="I45" s="14">
        <f t="shared" si="1"/>
        <v>0</v>
      </c>
      <c r="J45" s="58">
        <f t="shared" si="2"/>
        <v>0</v>
      </c>
      <c r="K45" s="5"/>
      <c r="L45" s="76"/>
      <c r="M45" s="5"/>
      <c r="N45" s="204"/>
      <c r="O45" s="204"/>
      <c r="P45" s="204"/>
      <c r="Q45" s="5"/>
      <c r="R45" s="15"/>
      <c r="S45" s="12">
        <f>'[2]План 2023'!$AH40+'[2]План 2023'!$AJ40</f>
        <v>0</v>
      </c>
      <c r="T45" s="76">
        <f>'[2]План 2023'!$AI40+'[2]План 2023'!$AK40</f>
        <v>0</v>
      </c>
      <c r="U45" s="76">
        <f>'[3]СВОД по МО'!$HX47</f>
        <v>0</v>
      </c>
      <c r="V45" s="76">
        <f>'[3]СВОД по МО'!$ID47</f>
        <v>0</v>
      </c>
      <c r="W45" s="196">
        <f>'[1]План 2023'!$AH40+'[1]План 2023'!$AJ40</f>
        <v>0</v>
      </c>
      <c r="X45" s="76">
        <f>'[1]План 2023'!$AI40+'[1]План 2023'!$AK40</f>
        <v>0</v>
      </c>
      <c r="Y45" s="14">
        <f t="shared" si="0"/>
        <v>0</v>
      </c>
      <c r="Z45" s="58">
        <f t="shared" si="3"/>
        <v>0</v>
      </c>
      <c r="AA45" s="5"/>
      <c r="AB45" s="79"/>
      <c r="AC45" s="5"/>
      <c r="AD45" s="5"/>
      <c r="AE45" s="5"/>
      <c r="AF45" s="15"/>
      <c r="AH45" s="105"/>
      <c r="AI45" s="105"/>
    </row>
    <row r="46" spans="1:35" x14ac:dyDescent="0.25">
      <c r="A46" s="10">
        <f>'Скорая медицинская помощь'!A46</f>
        <v>32</v>
      </c>
      <c r="B46" s="209" t="str">
        <f>'Скорая медицинская помощь'!C46</f>
        <v>Камчатская больница ФГБУЗ ДВОМЦ ФМБА России</v>
      </c>
      <c r="C46" s="12">
        <f>'[2]План 2023'!$Z41</f>
        <v>700</v>
      </c>
      <c r="D46" s="76">
        <f>'[2]План 2023'!$AA41</f>
        <v>83390.47</v>
      </c>
      <c r="E46" s="76">
        <f>'[3]СВОД по МО'!$HH48</f>
        <v>607</v>
      </c>
      <c r="F46" s="76">
        <f>'[3]СВОД по МО'!$HN48</f>
        <v>65573.112370000017</v>
      </c>
      <c r="G46" s="196">
        <f>'[1]План 2023'!$Z41</f>
        <v>700</v>
      </c>
      <c r="H46" s="76">
        <f>'[1]План 2023'!$AA41</f>
        <v>83390.47</v>
      </c>
      <c r="I46" s="14">
        <f t="shared" ref="I46:I63" si="7">G46-C46</f>
        <v>0</v>
      </c>
      <c r="J46" s="58">
        <f t="shared" ref="J46:J63" si="8">H46-D46</f>
        <v>0</v>
      </c>
      <c r="K46" s="5"/>
      <c r="L46" s="76"/>
      <c r="M46" s="5"/>
      <c r="N46" s="204"/>
      <c r="O46" s="204"/>
      <c r="P46" s="204"/>
      <c r="Q46" s="5"/>
      <c r="R46" s="15"/>
      <c r="S46" s="12">
        <f>'[2]План 2023'!$AH41+'[2]План 2023'!$AJ41</f>
        <v>0</v>
      </c>
      <c r="T46" s="76">
        <f>'[2]План 2023'!$AI41+'[2]План 2023'!$AK41</f>
        <v>0</v>
      </c>
      <c r="U46" s="76">
        <f>'[3]СВОД по МО'!$HX48</f>
        <v>0</v>
      </c>
      <c r="V46" s="76">
        <f>'[3]СВОД по МО'!$ID48</f>
        <v>0</v>
      </c>
      <c r="W46" s="196">
        <f>'[1]План 2023'!$AH41+'[1]План 2023'!$AJ41</f>
        <v>0</v>
      </c>
      <c r="X46" s="76">
        <f>'[1]План 2023'!$AI41+'[1]План 2023'!$AK41</f>
        <v>0</v>
      </c>
      <c r="Y46" s="14">
        <f t="shared" ref="Y46:Y63" si="9">W46-S46</f>
        <v>0</v>
      </c>
      <c r="Z46" s="58">
        <f t="shared" ref="Z46:Z63" si="10">X46-T46</f>
        <v>0</v>
      </c>
      <c r="AA46" s="5"/>
      <c r="AB46" s="79"/>
      <c r="AC46" s="5"/>
      <c r="AD46" s="5"/>
      <c r="AE46" s="5"/>
      <c r="AF46" s="15"/>
      <c r="AH46" s="105"/>
      <c r="AI46" s="105"/>
    </row>
    <row r="47" spans="1:35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12">
        <f>'[2]План 2023'!$Z42</f>
        <v>89</v>
      </c>
      <c r="D47" s="76">
        <f>'[2]План 2023'!$AA42</f>
        <v>8127.9600000000009</v>
      </c>
      <c r="E47" s="76">
        <f>'[3]СВОД по МО'!$HH49</f>
        <v>89</v>
      </c>
      <c r="F47" s="76">
        <f>'[3]СВОД по МО'!$HN49</f>
        <v>8130.0260500000004</v>
      </c>
      <c r="G47" s="196">
        <f>'[1]План 2023'!$Z42</f>
        <v>89</v>
      </c>
      <c r="H47" s="76">
        <f>'[1]План 2023'!$AA42</f>
        <v>8127.9600000000009</v>
      </c>
      <c r="I47" s="14">
        <f t="shared" si="7"/>
        <v>0</v>
      </c>
      <c r="J47" s="313">
        <f t="shared" si="8"/>
        <v>0</v>
      </c>
      <c r="K47" s="5"/>
      <c r="L47" s="76"/>
      <c r="M47" s="5"/>
      <c r="N47" s="204"/>
      <c r="O47" s="204"/>
      <c r="P47" s="204"/>
      <c r="Q47" s="5"/>
      <c r="R47" s="15"/>
      <c r="S47" s="12">
        <f>'[2]План 2023'!$AH42+'[2]План 2023'!$AJ42</f>
        <v>0</v>
      </c>
      <c r="T47" s="76">
        <f>'[2]План 2023'!$AI42+'[2]План 2023'!$AK42</f>
        <v>0</v>
      </c>
      <c r="U47" s="76">
        <f>'[3]СВОД по МО'!$HX49</f>
        <v>0</v>
      </c>
      <c r="V47" s="76">
        <f>'[3]СВОД по МО'!$ID49</f>
        <v>0</v>
      </c>
      <c r="W47" s="196">
        <f>'[1]План 2023'!$AH42+'[1]План 2023'!$AJ42</f>
        <v>0</v>
      </c>
      <c r="X47" s="76">
        <f>'[1]План 2023'!$AI42+'[1]План 2023'!$AK42</f>
        <v>0</v>
      </c>
      <c r="Y47" s="14">
        <f t="shared" si="9"/>
        <v>0</v>
      </c>
      <c r="Z47" s="58">
        <f t="shared" si="10"/>
        <v>0</v>
      </c>
      <c r="AA47" s="5"/>
      <c r="AB47" s="79"/>
      <c r="AC47" s="5"/>
      <c r="AD47" s="5"/>
      <c r="AE47" s="5"/>
      <c r="AF47" s="15"/>
      <c r="AH47" s="105"/>
      <c r="AI47" s="105"/>
    </row>
    <row r="48" spans="1:35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12">
        <f>'[2]План 2023'!$Z43</f>
        <v>1816</v>
      </c>
      <c r="D48" s="76">
        <f>'[2]План 2023'!$AA43</f>
        <v>179620.09</v>
      </c>
      <c r="E48" s="76">
        <f>'[3]СВОД по МО'!$HH50</f>
        <v>1355</v>
      </c>
      <c r="F48" s="76">
        <f>'[3]СВОД по МО'!$HN50</f>
        <v>118067.83003999997</v>
      </c>
      <c r="G48" s="196">
        <f>'[1]План 2023'!$Z43</f>
        <v>1816</v>
      </c>
      <c r="H48" s="76">
        <f>'[1]План 2023'!$AA43</f>
        <v>179620.09</v>
      </c>
      <c r="I48" s="14">
        <f t="shared" si="7"/>
        <v>0</v>
      </c>
      <c r="J48" s="58">
        <f>H48-D48</f>
        <v>0</v>
      </c>
      <c r="K48" s="5">
        <v>-111</v>
      </c>
      <c r="L48" s="76">
        <v>-10978.54</v>
      </c>
      <c r="M48" s="5"/>
      <c r="N48" s="204"/>
      <c r="O48" s="204"/>
      <c r="P48" s="204"/>
      <c r="Q48" s="5"/>
      <c r="R48" s="15"/>
      <c r="S48" s="12">
        <f>'[2]План 2023'!$AH43+'[2]План 2023'!$AJ43</f>
        <v>0</v>
      </c>
      <c r="T48" s="76">
        <f>'[2]План 2023'!$AI43+'[2]План 2023'!$AK43</f>
        <v>0</v>
      </c>
      <c r="U48" s="76">
        <f>'[3]СВОД по МО'!$HX50</f>
        <v>0</v>
      </c>
      <c r="V48" s="76">
        <f>'[3]СВОД по МО'!$ID50</f>
        <v>0</v>
      </c>
      <c r="W48" s="196">
        <f>'[1]План 2023'!$AH43+'[1]План 2023'!$AJ43</f>
        <v>0</v>
      </c>
      <c r="X48" s="76">
        <f>'[1]План 2023'!$AI43+'[1]План 2023'!$AK43</f>
        <v>0</v>
      </c>
      <c r="Y48" s="14">
        <f t="shared" si="9"/>
        <v>0</v>
      </c>
      <c r="Z48" s="58">
        <f t="shared" si="10"/>
        <v>0</v>
      </c>
      <c r="AA48" s="5"/>
      <c r="AB48" s="79"/>
      <c r="AC48" s="5"/>
      <c r="AD48" s="5"/>
      <c r="AE48" s="5"/>
      <c r="AF48" s="15"/>
      <c r="AH48" s="105"/>
      <c r="AI48" s="105"/>
    </row>
    <row r="49" spans="1:35" x14ac:dyDescent="0.25">
      <c r="A49" s="10">
        <f>'Скорая медицинская помощь'!A49</f>
        <v>35</v>
      </c>
      <c r="B49" s="209" t="str">
        <f>'Скорая медицинская помощь'!C49</f>
        <v>ГБУЗ КК "ОЗЕРНОВСКАЯ РАЙОННАЯ БОЛЬНИЦА"</v>
      </c>
      <c r="C49" s="12">
        <f>'[2]План 2023'!$Z44</f>
        <v>200</v>
      </c>
      <c r="D49" s="76">
        <f>'[2]План 2023'!$AA44</f>
        <v>18035.919999999998</v>
      </c>
      <c r="E49" s="76">
        <f>'[3]СВОД по МО'!$HH51</f>
        <v>179</v>
      </c>
      <c r="F49" s="76">
        <f>'[3]СВОД по МО'!$HN51</f>
        <v>14931.557690000001</v>
      </c>
      <c r="G49" s="196">
        <f>'[1]План 2023'!$Z44</f>
        <v>200</v>
      </c>
      <c r="H49" s="76">
        <f>'[1]План 2023'!$AA44</f>
        <v>18035.919999999998</v>
      </c>
      <c r="I49" s="14">
        <f t="shared" si="7"/>
        <v>0</v>
      </c>
      <c r="J49" s="58">
        <f t="shared" si="8"/>
        <v>0</v>
      </c>
      <c r="K49" s="5"/>
      <c r="L49" s="76"/>
      <c r="M49" s="5"/>
      <c r="N49" s="204"/>
      <c r="O49" s="204"/>
      <c r="P49" s="204"/>
      <c r="Q49" s="5"/>
      <c r="R49" s="15"/>
      <c r="S49" s="12">
        <f>'[2]План 2023'!$AH44+'[2]План 2023'!$AJ44</f>
        <v>0</v>
      </c>
      <c r="T49" s="76">
        <f>'[2]План 2023'!$AI44+'[2]План 2023'!$AK44</f>
        <v>0</v>
      </c>
      <c r="U49" s="76">
        <f>'[3]СВОД по МО'!$HX51</f>
        <v>0</v>
      </c>
      <c r="V49" s="76">
        <f>'[3]СВОД по МО'!$ID51</f>
        <v>0</v>
      </c>
      <c r="W49" s="196">
        <f>'[1]План 2023'!$AH44+'[1]План 2023'!$AJ44</f>
        <v>0</v>
      </c>
      <c r="X49" s="76">
        <f>'[1]План 2023'!$AI44+'[1]План 2023'!$AK44</f>
        <v>0</v>
      </c>
      <c r="Y49" s="14">
        <f t="shared" si="9"/>
        <v>0</v>
      </c>
      <c r="Z49" s="58">
        <f t="shared" si="10"/>
        <v>0</v>
      </c>
      <c r="AA49" s="5"/>
      <c r="AB49" s="79"/>
      <c r="AC49" s="5"/>
      <c r="AD49" s="5"/>
      <c r="AE49" s="5"/>
      <c r="AF49" s="15"/>
      <c r="AH49" s="105"/>
      <c r="AI49" s="105"/>
    </row>
    <row r="50" spans="1:35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12">
        <f>'[2]План 2023'!$Z45</f>
        <v>0</v>
      </c>
      <c r="D50" s="76">
        <f>'[2]План 2023'!$AA45</f>
        <v>0</v>
      </c>
      <c r="E50" s="76">
        <f>'[3]СВОД по МО'!$HH52</f>
        <v>0</v>
      </c>
      <c r="F50" s="76">
        <f>'[3]СВОД по МО'!$HN52</f>
        <v>0</v>
      </c>
      <c r="G50" s="196">
        <f>'[1]План 2023'!$Z45</f>
        <v>0</v>
      </c>
      <c r="H50" s="76">
        <f>'[1]План 2023'!$AA45</f>
        <v>0</v>
      </c>
      <c r="I50" s="14">
        <f t="shared" si="7"/>
        <v>0</v>
      </c>
      <c r="J50" s="58">
        <f t="shared" si="8"/>
        <v>0</v>
      </c>
      <c r="K50" s="5"/>
      <c r="L50" s="76"/>
      <c r="M50" s="5"/>
      <c r="N50" s="204"/>
      <c r="O50" s="204"/>
      <c r="P50" s="204"/>
      <c r="Q50" s="5"/>
      <c r="R50" s="15"/>
      <c r="S50" s="12">
        <f>'[2]План 2023'!$AH45+'[2]План 2023'!$AJ45</f>
        <v>0</v>
      </c>
      <c r="T50" s="76">
        <f>'[2]План 2023'!$AI45+'[2]План 2023'!$AK45</f>
        <v>0</v>
      </c>
      <c r="U50" s="76">
        <f>'[3]СВОД по МО'!$HX52</f>
        <v>0</v>
      </c>
      <c r="V50" s="76">
        <f>'[3]СВОД по МО'!$ID52</f>
        <v>0</v>
      </c>
      <c r="W50" s="196">
        <f>'[1]План 2023'!$AH45+'[1]План 2023'!$AJ45</f>
        <v>0</v>
      </c>
      <c r="X50" s="76">
        <f>'[1]План 2023'!$AI45+'[1]План 2023'!$AK45</f>
        <v>0</v>
      </c>
      <c r="Y50" s="14">
        <f t="shared" si="9"/>
        <v>0</v>
      </c>
      <c r="Z50" s="58">
        <f t="shared" si="10"/>
        <v>0</v>
      </c>
      <c r="AA50" s="5"/>
      <c r="AB50" s="79"/>
      <c r="AC50" s="5"/>
      <c r="AD50" s="5"/>
      <c r="AE50" s="5"/>
      <c r="AF50" s="15"/>
      <c r="AH50" s="105"/>
      <c r="AI50" s="105"/>
    </row>
    <row r="51" spans="1:35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12">
        <f>'[2]План 2023'!$Z46</f>
        <v>0</v>
      </c>
      <c r="D51" s="76">
        <f>'[2]План 2023'!$AA46</f>
        <v>0</v>
      </c>
      <c r="E51" s="76">
        <f>'[3]СВОД по МО'!$HH53</f>
        <v>0</v>
      </c>
      <c r="F51" s="76">
        <f>'[3]СВОД по МО'!$HN53</f>
        <v>0</v>
      </c>
      <c r="G51" s="196">
        <f>'[1]План 2023'!$Z46</f>
        <v>0</v>
      </c>
      <c r="H51" s="76">
        <f>'[1]План 2023'!$AA46</f>
        <v>0</v>
      </c>
      <c r="I51" s="14">
        <f t="shared" si="7"/>
        <v>0</v>
      </c>
      <c r="J51" s="58">
        <f t="shared" si="8"/>
        <v>0</v>
      </c>
      <c r="K51" s="5"/>
      <c r="L51" s="76"/>
      <c r="M51" s="5"/>
      <c r="N51" s="204"/>
      <c r="O51" s="204"/>
      <c r="P51" s="204"/>
      <c r="Q51" s="5"/>
      <c r="R51" s="15"/>
      <c r="S51" s="12">
        <f>'[2]План 2023'!$AH46+'[2]План 2023'!$AJ46</f>
        <v>0</v>
      </c>
      <c r="T51" s="76">
        <f>'[2]План 2023'!$AI46+'[2]План 2023'!$AK46</f>
        <v>0</v>
      </c>
      <c r="U51" s="76">
        <f>'[3]СВОД по МО'!$HX53</f>
        <v>0</v>
      </c>
      <c r="V51" s="76">
        <f>'[3]СВОД по МО'!$ID53</f>
        <v>0</v>
      </c>
      <c r="W51" s="196">
        <f>'[1]План 2023'!$AH46+'[1]План 2023'!$AJ46</f>
        <v>0</v>
      </c>
      <c r="X51" s="76">
        <f>'[1]План 2023'!$AI46+'[1]План 2023'!$AK46</f>
        <v>0</v>
      </c>
      <c r="Y51" s="14">
        <f t="shared" si="9"/>
        <v>0</v>
      </c>
      <c r="Z51" s="58">
        <f t="shared" si="10"/>
        <v>0</v>
      </c>
      <c r="AA51" s="5"/>
      <c r="AB51" s="79"/>
      <c r="AC51" s="5"/>
      <c r="AD51" s="5"/>
      <c r="AE51" s="5"/>
      <c r="AF51" s="15"/>
      <c r="AH51" s="105"/>
      <c r="AI51" s="105"/>
    </row>
    <row r="52" spans="1:35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12">
        <f>'[2]План 2023'!$Z47</f>
        <v>0</v>
      </c>
      <c r="D52" s="76">
        <f>'[2]План 2023'!$AA47</f>
        <v>0</v>
      </c>
      <c r="E52" s="76">
        <f>'[3]СВОД по МО'!$HH54</f>
        <v>0</v>
      </c>
      <c r="F52" s="76">
        <f>'[3]СВОД по МО'!$HN54</f>
        <v>0</v>
      </c>
      <c r="G52" s="196">
        <f>'[1]План 2023'!$Z47</f>
        <v>0</v>
      </c>
      <c r="H52" s="76">
        <f>'[1]План 2023'!$AA47</f>
        <v>0</v>
      </c>
      <c r="I52" s="14">
        <f t="shared" si="7"/>
        <v>0</v>
      </c>
      <c r="J52" s="58">
        <f t="shared" si="8"/>
        <v>0</v>
      </c>
      <c r="K52" s="5"/>
      <c r="L52" s="76"/>
      <c r="M52" s="5"/>
      <c r="N52" s="204"/>
      <c r="O52" s="204"/>
      <c r="P52" s="204"/>
      <c r="Q52" s="5"/>
      <c r="R52" s="15"/>
      <c r="S52" s="12">
        <f>'[2]План 2023'!$AH47+'[2]План 2023'!$AJ47</f>
        <v>0</v>
      </c>
      <c r="T52" s="76">
        <f>'[2]План 2023'!$AI47+'[2]План 2023'!$AK47</f>
        <v>0</v>
      </c>
      <c r="U52" s="76">
        <f>'[3]СВОД по МО'!$HX54</f>
        <v>0</v>
      </c>
      <c r="V52" s="76">
        <f>'[3]СВОД по МО'!$ID54</f>
        <v>0</v>
      </c>
      <c r="W52" s="196">
        <f>'[1]План 2023'!$AH47+'[1]План 2023'!$AJ47</f>
        <v>0</v>
      </c>
      <c r="X52" s="76">
        <f>'[1]План 2023'!$AI47+'[1]План 2023'!$AK47</f>
        <v>0</v>
      </c>
      <c r="Y52" s="14">
        <f t="shared" si="9"/>
        <v>0</v>
      </c>
      <c r="Z52" s="58">
        <f t="shared" si="10"/>
        <v>0</v>
      </c>
      <c r="AA52" s="5"/>
      <c r="AB52" s="79"/>
      <c r="AC52" s="5"/>
      <c r="AD52" s="5"/>
      <c r="AE52" s="5"/>
      <c r="AF52" s="15"/>
      <c r="AH52" s="105"/>
      <c r="AI52" s="105"/>
    </row>
    <row r="53" spans="1:35" x14ac:dyDescent="0.25">
      <c r="A53" s="10">
        <f>'Скорая медицинская помощь'!A53</f>
        <v>39</v>
      </c>
      <c r="B53" s="209" t="str">
        <f>'Скорая медицинская помощь'!C53</f>
        <v>ООО "БМК"</v>
      </c>
      <c r="C53" s="12">
        <f>'[2]План 2023'!$Z48</f>
        <v>0</v>
      </c>
      <c r="D53" s="76">
        <f>'[2]План 2023'!$AA48</f>
        <v>0</v>
      </c>
      <c r="E53" s="76">
        <f>'[3]СВОД по МО'!$HH$73</f>
        <v>0</v>
      </c>
      <c r="F53" s="76">
        <f>'[3]СВОД по МО'!$HN$73</f>
        <v>0</v>
      </c>
      <c r="G53" s="196">
        <f>'[1]План 2023'!$Z48</f>
        <v>0</v>
      </c>
      <c r="H53" s="76">
        <f>'[1]План 2023'!$AA48</f>
        <v>0</v>
      </c>
      <c r="I53" s="14">
        <f t="shared" si="7"/>
        <v>0</v>
      </c>
      <c r="J53" s="58">
        <f t="shared" si="8"/>
        <v>0</v>
      </c>
      <c r="K53" s="5"/>
      <c r="L53" s="76"/>
      <c r="M53" s="5"/>
      <c r="N53" s="204"/>
      <c r="O53" s="204"/>
      <c r="P53" s="204"/>
      <c r="Q53" s="5"/>
      <c r="R53" s="15"/>
      <c r="S53" s="12">
        <f>'[2]План 2023'!$AH48+'[2]План 2023'!$AJ48</f>
        <v>0</v>
      </c>
      <c r="T53" s="76">
        <f>'[2]План 2023'!$AI48+'[2]План 2023'!$AK48</f>
        <v>0</v>
      </c>
      <c r="U53" s="76">
        <f>'[3]СВОД по МО'!$HX$73</f>
        <v>0</v>
      </c>
      <c r="V53" s="76">
        <f>'[3]СВОД по МО'!$ID$73</f>
        <v>0</v>
      </c>
      <c r="W53" s="196">
        <f>'[1]План 2023'!$AH48+'[1]План 2023'!$AJ48</f>
        <v>0</v>
      </c>
      <c r="X53" s="76">
        <f>'[1]План 2023'!$AI48+'[1]План 2023'!$AK48</f>
        <v>0</v>
      </c>
      <c r="Y53" s="14">
        <f t="shared" si="9"/>
        <v>0</v>
      </c>
      <c r="Z53" s="58">
        <f t="shared" si="10"/>
        <v>0</v>
      </c>
      <c r="AA53" s="5"/>
      <c r="AB53" s="79"/>
      <c r="AC53" s="5"/>
      <c r="AD53" s="5"/>
      <c r="AE53" s="5"/>
      <c r="AF53" s="15"/>
      <c r="AH53" s="105"/>
      <c r="AI53" s="105"/>
    </row>
    <row r="54" spans="1:35" x14ac:dyDescent="0.25">
      <c r="A54" s="10">
        <f>'Скорая медицинская помощь'!A54</f>
        <v>40</v>
      </c>
      <c r="B54" s="209" t="str">
        <f>'Скорая медицинская помощь'!C54</f>
        <v>ООО РЦ "ОРМЕДИУМ"</v>
      </c>
      <c r="C54" s="12">
        <f>'[2]План 2023'!$Z49</f>
        <v>0</v>
      </c>
      <c r="D54" s="76">
        <f>'[2]План 2023'!$AA49</f>
        <v>0</v>
      </c>
      <c r="E54" s="76">
        <f>'[3]СВОД по МО'!$HH$55</f>
        <v>0</v>
      </c>
      <c r="F54" s="76">
        <f>'[3]СВОД по МО'!$HN$55</f>
        <v>0</v>
      </c>
      <c r="G54" s="196">
        <f>'[1]План 2023'!$Z49</f>
        <v>0</v>
      </c>
      <c r="H54" s="76">
        <f>'[1]План 2023'!$AA49</f>
        <v>0</v>
      </c>
      <c r="I54" s="14">
        <f t="shared" si="7"/>
        <v>0</v>
      </c>
      <c r="J54" s="58">
        <f t="shared" si="8"/>
        <v>0</v>
      </c>
      <c r="K54" s="5"/>
      <c r="L54" s="76"/>
      <c r="M54" s="5"/>
      <c r="N54" s="204"/>
      <c r="O54" s="204"/>
      <c r="P54" s="204"/>
      <c r="Q54" s="5"/>
      <c r="R54" s="15"/>
      <c r="S54" s="12">
        <f>'[2]План 2023'!$AH49+'[2]План 2023'!$AJ49</f>
        <v>0</v>
      </c>
      <c r="T54" s="76">
        <f>'[2]План 2023'!$AI49+'[2]План 2023'!$AK49</f>
        <v>0</v>
      </c>
      <c r="U54" s="76">
        <f>'[3]СВОД по МО'!$HX$55</f>
        <v>0</v>
      </c>
      <c r="V54" s="76">
        <f>'[3]СВОД по МО'!$ID$55</f>
        <v>0</v>
      </c>
      <c r="W54" s="196">
        <f>'[1]План 2023'!$AH49+'[1]План 2023'!$AJ49</f>
        <v>0</v>
      </c>
      <c r="X54" s="76">
        <f>'[1]План 2023'!$AI49+'[1]План 2023'!$AK49</f>
        <v>0</v>
      </c>
      <c r="Y54" s="14">
        <f t="shared" si="9"/>
        <v>0</v>
      </c>
      <c r="Z54" s="58">
        <f t="shared" si="10"/>
        <v>0</v>
      </c>
      <c r="AA54" s="5"/>
      <c r="AB54" s="79"/>
      <c r="AC54" s="5"/>
      <c r="AD54" s="5"/>
      <c r="AE54" s="5"/>
      <c r="AF54" s="15"/>
      <c r="AH54" s="105"/>
      <c r="AI54" s="105"/>
    </row>
    <row r="55" spans="1:35" x14ac:dyDescent="0.25">
      <c r="A55" s="10">
        <f>'Скорая медицинская помощь'!A55</f>
        <v>41</v>
      </c>
      <c r="B55" s="209" t="str">
        <f>'Скорая медицинская помощь'!C55</f>
        <v>ООО "ЭКО ЦЕНТР"</v>
      </c>
      <c r="C55" s="12">
        <f>'[2]План 2023'!$Z50</f>
        <v>0</v>
      </c>
      <c r="D55" s="76">
        <f>'[2]План 2023'!$AA50</f>
        <v>0</v>
      </c>
      <c r="E55" s="76">
        <f>'[3]СВОД по МО'!$HH$56</f>
        <v>0</v>
      </c>
      <c r="F55" s="76">
        <f>'[3]СВОД по МО'!$HN$56</f>
        <v>0</v>
      </c>
      <c r="G55" s="196">
        <f>'[1]План 2023'!$Z50</f>
        <v>0</v>
      </c>
      <c r="H55" s="76">
        <f>'[1]План 2023'!$AA50</f>
        <v>0</v>
      </c>
      <c r="I55" s="14">
        <f t="shared" si="7"/>
        <v>0</v>
      </c>
      <c r="J55" s="58">
        <f t="shared" si="8"/>
        <v>0</v>
      </c>
      <c r="K55" s="5"/>
      <c r="L55" s="76"/>
      <c r="M55" s="5"/>
      <c r="N55" s="204"/>
      <c r="O55" s="204"/>
      <c r="P55" s="204"/>
      <c r="Q55" s="5"/>
      <c r="R55" s="15"/>
      <c r="S55" s="12">
        <f>'[2]План 2023'!$AH50+'[2]План 2023'!$AJ50</f>
        <v>0</v>
      </c>
      <c r="T55" s="76">
        <f>'[2]План 2023'!$AI50+'[2]План 2023'!$AK50</f>
        <v>0</v>
      </c>
      <c r="U55" s="76">
        <f>'[3]СВОД по МО'!$HX$56</f>
        <v>0</v>
      </c>
      <c r="V55" s="76">
        <f>'[3]СВОД по МО'!$ID$56</f>
        <v>0</v>
      </c>
      <c r="W55" s="196">
        <f>'[1]План 2023'!$AH50+'[1]План 2023'!$AJ50</f>
        <v>0</v>
      </c>
      <c r="X55" s="76">
        <f>'[1]План 2023'!$AI50+'[1]План 2023'!$AK50</f>
        <v>0</v>
      </c>
      <c r="Y55" s="14">
        <f t="shared" si="9"/>
        <v>0</v>
      </c>
      <c r="Z55" s="58">
        <f t="shared" si="10"/>
        <v>0</v>
      </c>
      <c r="AA55" s="5"/>
      <c r="AB55" s="79"/>
      <c r="AC55" s="5"/>
      <c r="AD55" s="5"/>
      <c r="AE55" s="5"/>
      <c r="AF55" s="15"/>
      <c r="AH55" s="105"/>
      <c r="AI55" s="105"/>
    </row>
    <row r="56" spans="1:35" x14ac:dyDescent="0.25">
      <c r="A56" s="10">
        <f>'Скорая медицинская помощь'!A56</f>
        <v>42</v>
      </c>
      <c r="B56" s="209" t="str">
        <f>'Скорая медицинская помощь'!C56</f>
        <v>ГБУЗ КК ЦОЗМП</v>
      </c>
      <c r="C56" s="12">
        <f>'[2]План 2023'!$Z51</f>
        <v>0</v>
      </c>
      <c r="D56" s="76">
        <f>'[2]План 2023'!$AA51</f>
        <v>0</v>
      </c>
      <c r="E56" s="76">
        <f>'[3]СВОД по МО'!$HH$57</f>
        <v>0</v>
      </c>
      <c r="F56" s="76">
        <f>'[3]СВОД по МО'!$HN$57</f>
        <v>0</v>
      </c>
      <c r="G56" s="196">
        <f>'[1]План 2023'!$Z51</f>
        <v>0</v>
      </c>
      <c r="H56" s="76">
        <f>'[1]План 2023'!$AA51</f>
        <v>0</v>
      </c>
      <c r="I56" s="14">
        <f t="shared" si="7"/>
        <v>0</v>
      </c>
      <c r="J56" s="58">
        <f t="shared" si="8"/>
        <v>0</v>
      </c>
      <c r="K56" s="5"/>
      <c r="L56" s="76"/>
      <c r="M56" s="5"/>
      <c r="N56" s="204"/>
      <c r="O56" s="204"/>
      <c r="P56" s="204"/>
      <c r="Q56" s="5"/>
      <c r="R56" s="15"/>
      <c r="S56" s="12">
        <f>'[2]План 2023'!$AH51+'[2]План 2023'!$AJ51</f>
        <v>0</v>
      </c>
      <c r="T56" s="76">
        <f>'[2]План 2023'!$AI51+'[2]План 2023'!$AK51</f>
        <v>0</v>
      </c>
      <c r="U56" s="76">
        <f>'[3]СВОД по МО'!$HX$57</f>
        <v>0</v>
      </c>
      <c r="V56" s="76">
        <f>'[3]СВОД по МО'!$ID$57</f>
        <v>0</v>
      </c>
      <c r="W56" s="196">
        <f>'[1]План 2023'!$AH51+'[1]План 2023'!$AJ51</f>
        <v>0</v>
      </c>
      <c r="X56" s="76">
        <f>'[1]План 2023'!$AI51+'[1]План 2023'!$AK51</f>
        <v>0</v>
      </c>
      <c r="Y56" s="14">
        <f t="shared" si="9"/>
        <v>0</v>
      </c>
      <c r="Z56" s="58">
        <f t="shared" si="10"/>
        <v>0</v>
      </c>
      <c r="AA56" s="5"/>
      <c r="AB56" s="79"/>
      <c r="AC56" s="5"/>
      <c r="AD56" s="5"/>
      <c r="AE56" s="5"/>
      <c r="AF56" s="15"/>
      <c r="AH56" s="105"/>
      <c r="AI56" s="105"/>
    </row>
    <row r="57" spans="1:35" x14ac:dyDescent="0.25">
      <c r="A57" s="10">
        <f>'Скорая медицинская помощь'!A57</f>
        <v>44</v>
      </c>
      <c r="B57" s="209" t="str">
        <f>'Скорая медицинская помощь'!C57</f>
        <v>ООО "ИМПУЛЬС"</v>
      </c>
      <c r="C57" s="12">
        <f>'[2]План 2023'!$Z52</f>
        <v>0</v>
      </c>
      <c r="D57" s="76">
        <f>'[2]План 2023'!$AA52</f>
        <v>0</v>
      </c>
      <c r="E57" s="76">
        <f>'[3]СВОД по МО'!$HH$55</f>
        <v>0</v>
      </c>
      <c r="F57" s="76">
        <f>'[3]СВОД по МО'!$HN$55</f>
        <v>0</v>
      </c>
      <c r="G57" s="196">
        <f>'[1]План 2023'!$Z52</f>
        <v>0</v>
      </c>
      <c r="H57" s="76">
        <f>'[1]План 2023'!$AA52</f>
        <v>0</v>
      </c>
      <c r="I57" s="14">
        <f t="shared" si="7"/>
        <v>0</v>
      </c>
      <c r="J57" s="58">
        <f t="shared" si="8"/>
        <v>0</v>
      </c>
      <c r="K57" s="5"/>
      <c r="L57" s="76"/>
      <c r="M57" s="5"/>
      <c r="N57" s="204"/>
      <c r="O57" s="204"/>
      <c r="P57" s="204"/>
      <c r="Q57" s="5"/>
      <c r="R57" s="15"/>
      <c r="S57" s="12">
        <f>'[2]План 2023'!$AH52+'[2]План 2023'!$AJ52</f>
        <v>0</v>
      </c>
      <c r="T57" s="76">
        <f>'[2]План 2023'!$AI52+'[2]План 2023'!$AK52</f>
        <v>0</v>
      </c>
      <c r="U57" s="76">
        <f>'[3]СВОД по МО'!$HX$55</f>
        <v>0</v>
      </c>
      <c r="V57" s="76">
        <f>'[3]СВОД по МО'!$ID$55</f>
        <v>0</v>
      </c>
      <c r="W57" s="196">
        <f>'[1]План 2023'!$AH52+'[1]План 2023'!$AJ52</f>
        <v>0</v>
      </c>
      <c r="X57" s="76">
        <f>'[1]План 2023'!$AI52+'[1]План 2023'!$AK52</f>
        <v>0</v>
      </c>
      <c r="Y57" s="14">
        <f t="shared" si="9"/>
        <v>0</v>
      </c>
      <c r="Z57" s="58">
        <f t="shared" si="10"/>
        <v>0</v>
      </c>
      <c r="AA57" s="5"/>
      <c r="AB57" s="79"/>
      <c r="AC57" s="5"/>
      <c r="AD57" s="5"/>
      <c r="AE57" s="5"/>
      <c r="AF57" s="15"/>
      <c r="AH57" s="105"/>
      <c r="AI57" s="105"/>
    </row>
    <row r="58" spans="1:35" x14ac:dyDescent="0.25">
      <c r="A58" s="10">
        <f>'Скорая медицинская помощь'!A58</f>
        <v>43</v>
      </c>
      <c r="B58" s="209" t="str">
        <f>'Скорая медицинская помощь'!C58</f>
        <v>ООО ДЦ "ЖЕМЧУЖИНА КАМЧАТКИ"</v>
      </c>
      <c r="C58" s="12">
        <f>'[2]План 2023'!$Z53</f>
        <v>0</v>
      </c>
      <c r="D58" s="76">
        <f>'[2]План 2023'!$AA53</f>
        <v>0</v>
      </c>
      <c r="E58" s="76">
        <f>'[3]СВОД по МО'!$HH$59</f>
        <v>0</v>
      </c>
      <c r="F58" s="76">
        <f>'[3]СВОД по МО'!$HN$59</f>
        <v>0</v>
      </c>
      <c r="G58" s="196">
        <f>'[1]План 2023'!$Z53</f>
        <v>0</v>
      </c>
      <c r="H58" s="76">
        <f>'[1]План 2023'!$AA53</f>
        <v>0</v>
      </c>
      <c r="I58" s="14">
        <f t="shared" si="7"/>
        <v>0</v>
      </c>
      <c r="J58" s="58">
        <f t="shared" si="8"/>
        <v>0</v>
      </c>
      <c r="K58" s="5"/>
      <c r="L58" s="76"/>
      <c r="M58" s="5"/>
      <c r="N58" s="204"/>
      <c r="O58" s="204"/>
      <c r="P58" s="204"/>
      <c r="Q58" s="5"/>
      <c r="R58" s="15"/>
      <c r="S58" s="12">
        <f>'[2]План 2023'!$AH53+'[2]План 2023'!$AJ53</f>
        <v>0</v>
      </c>
      <c r="T58" s="76">
        <f>'[2]План 2023'!$AI53+'[2]План 2023'!$AK53</f>
        <v>0</v>
      </c>
      <c r="U58" s="76">
        <f>'[3]СВОД по МО'!$HX$59</f>
        <v>0</v>
      </c>
      <c r="V58" s="76">
        <f>'[3]СВОД по МО'!$ID$59</f>
        <v>0</v>
      </c>
      <c r="W58" s="196">
        <f>'[1]План 2023'!$AH53+'[1]План 2023'!$AJ53</f>
        <v>0</v>
      </c>
      <c r="X58" s="76">
        <f>'[1]План 2023'!$AI53+'[1]План 2023'!$AK53</f>
        <v>0</v>
      </c>
      <c r="Y58" s="14">
        <f t="shared" si="9"/>
        <v>0</v>
      </c>
      <c r="Z58" s="58">
        <f t="shared" si="10"/>
        <v>0</v>
      </c>
      <c r="AA58" s="5"/>
      <c r="AB58" s="79"/>
      <c r="AC58" s="5"/>
      <c r="AD58" s="5"/>
      <c r="AE58" s="5"/>
      <c r="AF58" s="15"/>
      <c r="AH58" s="105"/>
      <c r="AI58" s="105"/>
    </row>
    <row r="59" spans="1:35" x14ac:dyDescent="0.25">
      <c r="A59" s="10">
        <f>'Скорая медицинская помощь'!A59</f>
        <v>44</v>
      </c>
      <c r="B59" s="209" t="str">
        <f>'Скорая медицинская помощь'!C59</f>
        <v>ЧУЗ "КБ "РЖД-МЕДИЦИНА" Г.ВЛАДИВОСТОК</v>
      </c>
      <c r="C59" s="12">
        <f>'[2]План 2023'!$Z54</f>
        <v>4</v>
      </c>
      <c r="D59" s="76">
        <f>'[2]План 2023'!$AA54</f>
        <v>681.65</v>
      </c>
      <c r="E59" s="76">
        <f>'[3]СВОД по МО'!$HH$60</f>
        <v>0</v>
      </c>
      <c r="F59" s="76">
        <f>'[3]СВОД по МО'!$HN$60</f>
        <v>0</v>
      </c>
      <c r="G59" s="196">
        <f>'[1]План 2023'!$Z54</f>
        <v>4</v>
      </c>
      <c r="H59" s="76">
        <f>'[1]План 2023'!$AA54</f>
        <v>681.65</v>
      </c>
      <c r="I59" s="14">
        <f t="shared" si="7"/>
        <v>0</v>
      </c>
      <c r="J59" s="58">
        <f t="shared" si="8"/>
        <v>0</v>
      </c>
      <c r="K59" s="5"/>
      <c r="L59" s="76"/>
      <c r="M59" s="5"/>
      <c r="N59" s="204"/>
      <c r="O59" s="204"/>
      <c r="P59" s="204"/>
      <c r="Q59" s="5"/>
      <c r="R59" s="15"/>
      <c r="S59" s="12">
        <f>'[2]План 2023'!$AH54+'[2]План 2023'!$AJ54</f>
        <v>4</v>
      </c>
      <c r="T59" s="76">
        <f>'[2]План 2023'!$AI54+'[2]План 2023'!$AK54</f>
        <v>681.65</v>
      </c>
      <c r="U59" s="76">
        <f>'[3]СВОД по МО'!$HX$60</f>
        <v>0</v>
      </c>
      <c r="V59" s="76">
        <f>'[3]СВОД по МО'!$ID$60</f>
        <v>0</v>
      </c>
      <c r="W59" s="196">
        <f>'[1]План 2023'!$AH54+'[1]План 2023'!$AJ54</f>
        <v>4</v>
      </c>
      <c r="X59" s="76">
        <f>'[1]План 2023'!$AI54+'[1]План 2023'!$AK54</f>
        <v>681.65</v>
      </c>
      <c r="Y59" s="14">
        <f t="shared" si="9"/>
        <v>0</v>
      </c>
      <c r="Z59" s="58">
        <f t="shared" si="10"/>
        <v>0</v>
      </c>
      <c r="AA59" s="5"/>
      <c r="AB59" s="79"/>
      <c r="AC59" s="5"/>
      <c r="AD59" s="5"/>
      <c r="AE59" s="5"/>
      <c r="AF59" s="15"/>
      <c r="AH59" s="105"/>
      <c r="AI59" s="105"/>
    </row>
    <row r="60" spans="1:35" x14ac:dyDescent="0.25">
      <c r="A60" s="10">
        <f>'Скорая медицинская помощь'!A60</f>
        <v>45</v>
      </c>
      <c r="B60" s="209" t="str">
        <f>'Скорая медицинская помощь'!C60</f>
        <v>ЦЕНТР СПИД</v>
      </c>
      <c r="C60" s="12">
        <f>'[2]План 2023'!$Z55</f>
        <v>818</v>
      </c>
      <c r="D60" s="76">
        <f>'[2]План 2023'!$AA55</f>
        <v>142426.43</v>
      </c>
      <c r="E60" s="76">
        <f>'[3]СВОД по МО'!$HH$61</f>
        <v>568</v>
      </c>
      <c r="F60" s="76">
        <f>'[3]СВОД по МО'!$HN$61</f>
        <v>93081.604560000007</v>
      </c>
      <c r="G60" s="196">
        <f>'[1]План 2023'!$Z55</f>
        <v>818</v>
      </c>
      <c r="H60" s="76">
        <f>'[1]План 2023'!$AA55</f>
        <v>142426.43</v>
      </c>
      <c r="I60" s="14">
        <f t="shared" si="7"/>
        <v>0</v>
      </c>
      <c r="J60" s="58">
        <f t="shared" si="8"/>
        <v>0</v>
      </c>
      <c r="K60" s="5"/>
      <c r="L60" s="76"/>
      <c r="M60" s="5"/>
      <c r="N60" s="204"/>
      <c r="O60" s="204"/>
      <c r="P60" s="204"/>
      <c r="Q60" s="5"/>
      <c r="R60" s="15"/>
      <c r="S60" s="12">
        <f>'[2]План 2023'!$AH55+'[2]План 2023'!$AJ55</f>
        <v>0</v>
      </c>
      <c r="T60" s="76">
        <f>'[2]План 2023'!$AI55+'[2]План 2023'!$AK55</f>
        <v>0</v>
      </c>
      <c r="U60" s="76">
        <f>'[3]СВОД по МО'!$HX$61</f>
        <v>0</v>
      </c>
      <c r="V60" s="76">
        <f>'[3]СВОД по МО'!$ID$61</f>
        <v>0</v>
      </c>
      <c r="W60" s="196">
        <f>'[1]План 2023'!$AH55+'[1]План 2023'!$AJ55</f>
        <v>0</v>
      </c>
      <c r="X60" s="76">
        <f>'[1]План 2023'!$AI55+'[1]План 2023'!$AK55</f>
        <v>0</v>
      </c>
      <c r="Y60" s="14">
        <f t="shared" si="9"/>
        <v>0</v>
      </c>
      <c r="Z60" s="58">
        <f t="shared" si="10"/>
        <v>0</v>
      </c>
      <c r="AA60" s="5"/>
      <c r="AB60" s="79"/>
      <c r="AC60" s="5"/>
      <c r="AD60" s="5"/>
      <c r="AE60" s="5"/>
      <c r="AF60" s="15"/>
      <c r="AG60" s="106"/>
      <c r="AH60" s="105"/>
      <c r="AI60" s="105"/>
    </row>
    <row r="61" spans="1:35" x14ac:dyDescent="0.25">
      <c r="A61" s="10">
        <f>'Скорая медицинская помощь'!A61</f>
        <v>46</v>
      </c>
      <c r="B61" s="209" t="str">
        <f>'Скорая медицинская помощь'!C61</f>
        <v>ООО "МК ДОКТОР РЯДОМ"</v>
      </c>
      <c r="C61" s="12">
        <f>'[2]План 2023'!$Z56</f>
        <v>0</v>
      </c>
      <c r="D61" s="76">
        <f>'[2]План 2023'!$AA56</f>
        <v>0</v>
      </c>
      <c r="E61" s="76">
        <f>'[3]СВОД по МО'!$HH$62</f>
        <v>0</v>
      </c>
      <c r="F61" s="76">
        <f>'[3]СВОД по МО'!$HN$62</f>
        <v>0</v>
      </c>
      <c r="G61" s="196">
        <f>'[1]План 2023'!$Z56</f>
        <v>0</v>
      </c>
      <c r="H61" s="76">
        <f>'[1]План 2023'!$AA56</f>
        <v>0</v>
      </c>
      <c r="I61" s="14">
        <f t="shared" si="7"/>
        <v>0</v>
      </c>
      <c r="J61" s="58">
        <f t="shared" si="8"/>
        <v>0</v>
      </c>
      <c r="K61" s="5"/>
      <c r="L61" s="76"/>
      <c r="M61" s="5"/>
      <c r="N61" s="204"/>
      <c r="O61" s="204"/>
      <c r="P61" s="204"/>
      <c r="Q61" s="5"/>
      <c r="R61" s="15"/>
      <c r="S61" s="12">
        <f>'[2]План 2023'!$AH56+'[2]План 2023'!$AJ56</f>
        <v>0</v>
      </c>
      <c r="T61" s="76">
        <f>'[2]План 2023'!$AI56+'[2]План 2023'!$AK56</f>
        <v>0</v>
      </c>
      <c r="U61" s="76">
        <f>'[3]СВОД по МО'!$HX$62</f>
        <v>0</v>
      </c>
      <c r="V61" s="76">
        <f>'[3]СВОД по МО'!$ID$62</f>
        <v>0</v>
      </c>
      <c r="W61" s="196">
        <f>'[1]План 2023'!$AH56+'[1]План 2023'!$AJ56</f>
        <v>0</v>
      </c>
      <c r="X61" s="76">
        <f>'[1]План 2023'!$AI56+'[1]План 2023'!$AK56</f>
        <v>0</v>
      </c>
      <c r="Y61" s="14">
        <f t="shared" si="9"/>
        <v>0</v>
      </c>
      <c r="Z61" s="58">
        <f t="shared" si="10"/>
        <v>0</v>
      </c>
      <c r="AA61" s="5"/>
      <c r="AB61" s="79"/>
      <c r="AC61" s="5"/>
      <c r="AD61" s="5"/>
      <c r="AE61" s="5"/>
      <c r="AF61" s="15"/>
      <c r="AH61" s="105"/>
      <c r="AI61" s="105"/>
    </row>
    <row r="62" spans="1:35" x14ac:dyDescent="0.25">
      <c r="A62" s="10">
        <f>'Скорая медицинская помощь'!A62</f>
        <v>47</v>
      </c>
      <c r="B62" s="209" t="str">
        <f>'Скорая медицинская помощь'!C62</f>
        <v>ООО "М-ЛАЙН"</v>
      </c>
      <c r="C62" s="12">
        <f>'[2]План 2023'!$Z57</f>
        <v>0</v>
      </c>
      <c r="D62" s="76">
        <f>'[2]План 2023'!$AA57</f>
        <v>0</v>
      </c>
      <c r="E62" s="76">
        <f>'[3]СВОД по МО'!$HH$63</f>
        <v>0</v>
      </c>
      <c r="F62" s="76">
        <f>'[3]СВОД по МО'!$HN$63</f>
        <v>0</v>
      </c>
      <c r="G62" s="196">
        <f>'[1]План 2023'!$Z57</f>
        <v>0</v>
      </c>
      <c r="H62" s="76">
        <f>'[1]План 2023'!$AA57</f>
        <v>0</v>
      </c>
      <c r="I62" s="14">
        <f t="shared" si="7"/>
        <v>0</v>
      </c>
      <c r="J62" s="58">
        <f t="shared" si="8"/>
        <v>0</v>
      </c>
      <c r="K62" s="5"/>
      <c r="L62" s="76"/>
      <c r="M62" s="5"/>
      <c r="N62" s="204"/>
      <c r="O62" s="204"/>
      <c r="P62" s="204"/>
      <c r="Q62" s="5"/>
      <c r="R62" s="15"/>
      <c r="S62" s="12">
        <f>'[2]План 2023'!$AH57+'[2]План 2023'!$AJ57</f>
        <v>0</v>
      </c>
      <c r="T62" s="76">
        <f>'[2]План 2023'!$AI57+'[2]План 2023'!$AK57</f>
        <v>0</v>
      </c>
      <c r="U62" s="76">
        <f>'[3]СВОД по МО'!$HX$63</f>
        <v>0</v>
      </c>
      <c r="V62" s="76">
        <f>'[3]СВОД по МО'!$ID$63</f>
        <v>0</v>
      </c>
      <c r="W62" s="196">
        <f>'[1]План 2023'!$AH57+'[1]План 2023'!$AJ57</f>
        <v>0</v>
      </c>
      <c r="X62" s="76">
        <f>'[1]План 2023'!$AI57+'[1]План 2023'!$AK57</f>
        <v>0</v>
      </c>
      <c r="Y62" s="14">
        <f t="shared" si="9"/>
        <v>0</v>
      </c>
      <c r="Z62" s="58">
        <f t="shared" si="10"/>
        <v>0</v>
      </c>
      <c r="AA62" s="5"/>
      <c r="AB62" s="79"/>
      <c r="AC62" s="5"/>
      <c r="AD62" s="5"/>
      <c r="AE62" s="5"/>
      <c r="AF62" s="15"/>
      <c r="AH62" s="105"/>
      <c r="AI62" s="105"/>
    </row>
    <row r="63" spans="1:35" x14ac:dyDescent="0.25">
      <c r="A63" s="10">
        <f>'Скорая медицинская помощь'!A63</f>
        <v>48</v>
      </c>
      <c r="B63" s="209" t="str">
        <f>'Скорая медицинская помощь'!C63</f>
        <v>ООО "ЮНИЛАБ-ХАБАРОВСК"</v>
      </c>
      <c r="C63" s="12">
        <f>'[2]План 2023'!$Z58</f>
        <v>0</v>
      </c>
      <c r="D63" s="76">
        <f>'[2]План 2023'!$AA58</f>
        <v>0</v>
      </c>
      <c r="E63" s="76">
        <f>'[3]СВОД по МО'!$HH$64</f>
        <v>0</v>
      </c>
      <c r="F63" s="76">
        <f>'[3]СВОД по МО'!$HN$64</f>
        <v>0</v>
      </c>
      <c r="G63" s="196">
        <f>'[1]План 2023'!$Z58</f>
        <v>0</v>
      </c>
      <c r="H63" s="76">
        <f>'[1]План 2023'!$AA58</f>
        <v>0</v>
      </c>
      <c r="I63" s="14">
        <f t="shared" si="7"/>
        <v>0</v>
      </c>
      <c r="J63" s="58">
        <f t="shared" si="8"/>
        <v>0</v>
      </c>
      <c r="K63" s="5"/>
      <c r="L63" s="76"/>
      <c r="M63" s="5"/>
      <c r="N63" s="204"/>
      <c r="O63" s="204"/>
      <c r="P63" s="204"/>
      <c r="Q63" s="5"/>
      <c r="R63" s="15"/>
      <c r="S63" s="12">
        <f>'[2]План 2023'!$AH58+'[2]План 2023'!$AJ58</f>
        <v>0</v>
      </c>
      <c r="T63" s="76">
        <f>'[2]План 2023'!$AI58+'[2]План 2023'!$AK58</f>
        <v>0</v>
      </c>
      <c r="U63" s="76">
        <f>'[3]СВОД по МО'!$HX$64</f>
        <v>0</v>
      </c>
      <c r="V63" s="76">
        <f>'[3]СВОД по МО'!$ID$64</f>
        <v>0</v>
      </c>
      <c r="W63" s="196">
        <f>'[1]План 2023'!$AH58+'[1]План 2023'!$AJ58</f>
        <v>0</v>
      </c>
      <c r="X63" s="76">
        <f>'[1]План 2023'!$AI58+'[1]План 2023'!$AK58</f>
        <v>0</v>
      </c>
      <c r="Y63" s="14">
        <f t="shared" si="9"/>
        <v>0</v>
      </c>
      <c r="Z63" s="58">
        <f t="shared" si="10"/>
        <v>0</v>
      </c>
      <c r="AA63" s="5"/>
      <c r="AB63" s="79"/>
      <c r="AC63" s="5"/>
      <c r="AD63" s="5"/>
      <c r="AE63" s="5"/>
      <c r="AF63" s="15"/>
      <c r="AH63" s="105"/>
      <c r="AI63" s="105"/>
    </row>
    <row r="64" spans="1:35" x14ac:dyDescent="0.25">
      <c r="A64" s="64">
        <f>'Скорая медицинская помощь'!A64</f>
        <v>49</v>
      </c>
      <c r="B64" s="209" t="str">
        <f>'Скорая медицинская помощь'!C64</f>
        <v>ГБУЗ ККПТД</v>
      </c>
      <c r="C64" s="12">
        <f>'[2]План 2023'!$Z59</f>
        <v>0</v>
      </c>
      <c r="D64" s="76">
        <f>'[2]План 2023'!$AA59</f>
        <v>0</v>
      </c>
      <c r="E64" s="76">
        <f>'[3]СВОД по МО'!$HH$66</f>
        <v>0</v>
      </c>
      <c r="F64" s="76">
        <f>'[3]СВОД по МО'!$HN$66</f>
        <v>0</v>
      </c>
      <c r="G64" s="196">
        <f>'[1]План 2023'!$Z59</f>
        <v>0</v>
      </c>
      <c r="H64" s="76">
        <f>'[1]План 2023'!$AA59</f>
        <v>0</v>
      </c>
      <c r="I64" s="14">
        <f t="shared" ref="I64:I71" si="11">G64-C64</f>
        <v>0</v>
      </c>
      <c r="J64" s="58">
        <f t="shared" ref="J64:J71" si="12">H64-D64</f>
        <v>0</v>
      </c>
      <c r="K64" s="5"/>
      <c r="L64" s="76"/>
      <c r="M64" s="5"/>
      <c r="N64" s="204"/>
      <c r="O64" s="204"/>
      <c r="P64" s="204"/>
      <c r="Q64" s="5"/>
      <c r="R64" s="15"/>
      <c r="S64" s="12">
        <f>'[2]План 2023'!$AH59+'[2]План 2023'!$AJ59</f>
        <v>0</v>
      </c>
      <c r="T64" s="76">
        <f>'[2]План 2023'!$AI59+'[2]План 2023'!$AK59</f>
        <v>0</v>
      </c>
      <c r="U64" s="76">
        <f>'[3]СВОД по МО'!$HX$66</f>
        <v>0</v>
      </c>
      <c r="V64" s="76">
        <f>'[3]СВОД по МО'!$ID$66</f>
        <v>0</v>
      </c>
      <c r="W64" s="196">
        <f>'[1]План 2023'!$AH59+'[1]План 2023'!$AJ59</f>
        <v>0</v>
      </c>
      <c r="X64" s="76">
        <f>'[1]План 2023'!$AI59+'[1]План 2023'!$AK59</f>
        <v>0</v>
      </c>
      <c r="Y64" s="14"/>
      <c r="Z64" s="58"/>
      <c r="AA64" s="5"/>
      <c r="AB64" s="79"/>
      <c r="AC64" s="5"/>
      <c r="AD64" s="5"/>
      <c r="AE64" s="5"/>
      <c r="AF64" s="15"/>
      <c r="AH64" s="105"/>
      <c r="AI64" s="105"/>
    </row>
    <row r="65" spans="1:35" x14ac:dyDescent="0.25">
      <c r="A65" s="64">
        <f>'Скорая медицинская помощь'!A65</f>
        <v>50</v>
      </c>
      <c r="B65" s="209" t="str">
        <f>'Скорая медицинская помощь'!C65</f>
        <v>АО "МЕДИЦИНА"</v>
      </c>
      <c r="C65" s="12">
        <f>'[2]План 2023'!$Z60</f>
        <v>0</v>
      </c>
      <c r="D65" s="76">
        <f>'[2]План 2023'!$AA60</f>
        <v>0</v>
      </c>
      <c r="E65" s="76"/>
      <c r="F65" s="76"/>
      <c r="G65" s="196">
        <f>'[1]План 2023'!$Z60</f>
        <v>0</v>
      </c>
      <c r="H65" s="76">
        <f>'[1]План 2023'!$AA60</f>
        <v>0</v>
      </c>
      <c r="I65" s="14">
        <f t="shared" si="11"/>
        <v>0</v>
      </c>
      <c r="J65" s="58">
        <f t="shared" si="12"/>
        <v>0</v>
      </c>
      <c r="K65" s="5"/>
      <c r="L65" s="76"/>
      <c r="M65" s="5"/>
      <c r="N65" s="204"/>
      <c r="O65" s="204"/>
      <c r="P65" s="204"/>
      <c r="Q65" s="5"/>
      <c r="R65" s="15"/>
      <c r="S65" s="12">
        <f>'[2]План 2023'!$AH60+'[2]План 2023'!$AJ60</f>
        <v>0</v>
      </c>
      <c r="T65" s="76">
        <f>'[2]План 2023'!$AI60+'[2]План 2023'!$AK60</f>
        <v>0</v>
      </c>
      <c r="U65" s="76"/>
      <c r="V65" s="76"/>
      <c r="W65" s="196">
        <f>'[1]План 2023'!$AH60+'[1]План 2023'!$AJ60</f>
        <v>0</v>
      </c>
      <c r="X65" s="76">
        <f>'[1]План 2023'!$AI60+'[1]План 2023'!$AK60</f>
        <v>0</v>
      </c>
      <c r="Y65" s="14">
        <f>W65-S65</f>
        <v>0</v>
      </c>
      <c r="Z65" s="58">
        <f>X65-T65</f>
        <v>0</v>
      </c>
      <c r="AA65" s="5"/>
      <c r="AB65" s="79"/>
      <c r="AC65" s="5"/>
      <c r="AD65" s="5"/>
      <c r="AE65" s="5"/>
      <c r="AF65" s="15"/>
      <c r="AH65" s="105"/>
      <c r="AI65" s="105"/>
    </row>
    <row r="66" spans="1:35" x14ac:dyDescent="0.25">
      <c r="A66" s="107">
        <f>'Скорая медицинская помощь'!A66</f>
        <v>51</v>
      </c>
      <c r="B66" s="209" t="str">
        <f>'Скорая медицинская помощь'!C66</f>
        <v>Камч филиал АНО "Медицинский центр "Жизнь"</v>
      </c>
      <c r="C66" s="12">
        <f>'[2]План 2023'!$Z61</f>
        <v>0</v>
      </c>
      <c r="D66" s="76">
        <f>'[2]План 2023'!$AA61</f>
        <v>0</v>
      </c>
      <c r="E66" s="76">
        <f>'[3]СВОД по МО'!$HH$67</f>
        <v>0</v>
      </c>
      <c r="F66" s="76">
        <f>'[3]СВОД по МО'!$HN$67</f>
        <v>0</v>
      </c>
      <c r="G66" s="196">
        <f>'[1]План 2023'!$Z61</f>
        <v>0</v>
      </c>
      <c r="H66" s="76">
        <f>'[1]План 2023'!$AA61</f>
        <v>0</v>
      </c>
      <c r="I66" s="14">
        <f t="shared" si="11"/>
        <v>0</v>
      </c>
      <c r="J66" s="58">
        <f t="shared" si="12"/>
        <v>0</v>
      </c>
      <c r="K66" s="5"/>
      <c r="L66" s="76"/>
      <c r="M66" s="5"/>
      <c r="N66" s="204"/>
      <c r="O66" s="204"/>
      <c r="P66" s="204"/>
      <c r="Q66" s="5"/>
      <c r="R66" s="15"/>
      <c r="S66" s="12">
        <f>'[2]План 2023'!$AH61+'[2]План 2023'!$AJ61</f>
        <v>0</v>
      </c>
      <c r="T66" s="76">
        <f>'[2]План 2023'!$AI61+'[2]План 2023'!$AK61</f>
        <v>0</v>
      </c>
      <c r="U66" s="76">
        <f>'[3]СВОД по МО'!$HX$67</f>
        <v>0</v>
      </c>
      <c r="V66" s="76">
        <f>'[3]СВОД по МО'!$ID$67</f>
        <v>0</v>
      </c>
      <c r="W66" s="196">
        <f>'[1]План 2023'!$AH61+'[1]План 2023'!$AJ61</f>
        <v>0</v>
      </c>
      <c r="X66" s="76">
        <f>'[1]План 2023'!$AI61+'[1]План 2023'!$AK61</f>
        <v>0</v>
      </c>
      <c r="Y66" s="14">
        <f t="shared" ref="Y66:Y71" si="13">W66-S66</f>
        <v>0</v>
      </c>
      <c r="Z66" s="58">
        <f t="shared" ref="Z66:Z71" si="14">X66-T66</f>
        <v>0</v>
      </c>
      <c r="AA66" s="5"/>
      <c r="AB66" s="79"/>
      <c r="AC66" s="5"/>
      <c r="AD66" s="5"/>
      <c r="AE66" s="5"/>
      <c r="AF66" s="15"/>
      <c r="AH66" s="105"/>
      <c r="AI66" s="105"/>
    </row>
    <row r="67" spans="1:35" x14ac:dyDescent="0.25">
      <c r="A67" s="107">
        <f>'Скорая медицинская помощь'!A67</f>
        <v>52</v>
      </c>
      <c r="B67" s="209" t="str">
        <f>'Скорая медицинская помощь'!C67</f>
        <v>КГБУЗ ДККБ</v>
      </c>
      <c r="C67" s="12">
        <f>'[2]План 2023'!$Z62</f>
        <v>0</v>
      </c>
      <c r="D67" s="76">
        <f>'[2]План 2023'!$AA62</f>
        <v>0</v>
      </c>
      <c r="E67" s="76">
        <f>'[3]СВОД по МО'!$HH$68</f>
        <v>0</v>
      </c>
      <c r="F67" s="76">
        <f>'[3]СВОД по МО'!$HN$68</f>
        <v>0</v>
      </c>
      <c r="G67" s="196">
        <f>'[1]План 2023'!$Z62</f>
        <v>0</v>
      </c>
      <c r="H67" s="76">
        <f>'[1]План 2023'!$AA62</f>
        <v>0</v>
      </c>
      <c r="I67" s="14">
        <f t="shared" si="11"/>
        <v>0</v>
      </c>
      <c r="J67" s="58">
        <f t="shared" si="12"/>
        <v>0</v>
      </c>
      <c r="K67" s="5"/>
      <c r="L67" s="76"/>
      <c r="M67" s="5"/>
      <c r="N67" s="204"/>
      <c r="O67" s="204"/>
      <c r="P67" s="204"/>
      <c r="Q67" s="5"/>
      <c r="R67" s="15"/>
      <c r="S67" s="12">
        <f>'[2]План 2023'!$AH62+'[2]План 2023'!$AJ62</f>
        <v>0</v>
      </c>
      <c r="T67" s="76">
        <f>'[2]План 2023'!$AI62+'[2]План 2023'!$AK62</f>
        <v>0</v>
      </c>
      <c r="U67" s="76">
        <f>'[3]СВОД по МО'!$HX$68</f>
        <v>0</v>
      </c>
      <c r="V67" s="76">
        <f>'[3]СВОД по МО'!$ID$68</f>
        <v>0</v>
      </c>
      <c r="W67" s="196">
        <f>'[1]План 2023'!$AH62+'[1]План 2023'!$AJ62</f>
        <v>0</v>
      </c>
      <c r="X67" s="76">
        <f>'[1]План 2023'!$AI62+'[1]План 2023'!$AK62</f>
        <v>0</v>
      </c>
      <c r="Y67" s="14">
        <f t="shared" si="13"/>
        <v>0</v>
      </c>
      <c r="Z67" s="58">
        <f>X67-T67</f>
        <v>0</v>
      </c>
      <c r="AA67" s="5"/>
      <c r="AB67" s="79"/>
      <c r="AC67" s="5"/>
      <c r="AD67" s="5"/>
      <c r="AE67" s="5"/>
      <c r="AF67" s="15"/>
      <c r="AH67" s="105"/>
      <c r="AI67" s="105"/>
    </row>
    <row r="68" spans="1:35" x14ac:dyDescent="0.25">
      <c r="A68" s="107">
        <f>'Скорая медицинская помощь'!A68</f>
        <v>53</v>
      </c>
      <c r="B68" s="209" t="str">
        <f>'Скорая медицинская помощь'!C68</f>
        <v>КГБУЗ "ПЕРИНАТАЛЬНЫЙ ЦЕНТР"</v>
      </c>
      <c r="C68" s="12">
        <f>'[2]План 2023'!$Z63</f>
        <v>0</v>
      </c>
      <c r="D68" s="76">
        <f>'[2]План 2023'!$AA63</f>
        <v>0</v>
      </c>
      <c r="E68" s="76">
        <f>'[3]СВОД по МО'!$HH$69</f>
        <v>0</v>
      </c>
      <c r="F68" s="76">
        <f>'[3]СВОД по МО'!$HN$69</f>
        <v>0</v>
      </c>
      <c r="G68" s="196">
        <f>'[1]План 2023'!$Z63</f>
        <v>0</v>
      </c>
      <c r="H68" s="76">
        <f>'[1]План 2023'!$AA63</f>
        <v>0</v>
      </c>
      <c r="I68" s="14">
        <f t="shared" si="11"/>
        <v>0</v>
      </c>
      <c r="J68" s="58">
        <f t="shared" si="12"/>
        <v>0</v>
      </c>
      <c r="K68" s="5"/>
      <c r="L68" s="76"/>
      <c r="M68" s="5"/>
      <c r="N68" s="204"/>
      <c r="O68" s="204"/>
      <c r="P68" s="204"/>
      <c r="Q68" s="5"/>
      <c r="R68" s="15"/>
      <c r="S68" s="12">
        <f>'[2]План 2023'!$AH63+'[2]План 2023'!$AJ63</f>
        <v>0</v>
      </c>
      <c r="T68" s="76">
        <f>'[2]План 2023'!$AI63+'[2]План 2023'!$AK63</f>
        <v>0</v>
      </c>
      <c r="U68" s="76">
        <f>'[3]СВОД по МО'!$HX$69</f>
        <v>0</v>
      </c>
      <c r="V68" s="76">
        <f>'[3]СВОД по МО'!$ID$69</f>
        <v>0</v>
      </c>
      <c r="W68" s="196">
        <f>'[1]План 2023'!$AH63+'[1]План 2023'!$AJ63</f>
        <v>0</v>
      </c>
      <c r="X68" s="76">
        <f>'[1]План 2023'!$AI63+'[1]План 2023'!$AK63</f>
        <v>0</v>
      </c>
      <c r="Y68" s="14">
        <f t="shared" si="13"/>
        <v>0</v>
      </c>
      <c r="Z68" s="58">
        <f t="shared" si="14"/>
        <v>0</v>
      </c>
      <c r="AA68" s="5"/>
      <c r="AB68" s="79"/>
      <c r="AC68" s="5"/>
      <c r="AD68" s="5"/>
      <c r="AE68" s="5"/>
      <c r="AF68" s="15"/>
      <c r="AH68" s="105"/>
      <c r="AI68" s="105"/>
    </row>
    <row r="69" spans="1:35" x14ac:dyDescent="0.25">
      <c r="A69" s="107">
        <f>'Скорая медицинская помощь'!A69</f>
        <v>54</v>
      </c>
      <c r="B69" s="209" t="str">
        <f>'Скорая медицинская помощь'!C69</f>
        <v>КГБУЗ "ККБ" ИМЕНИ ПРОФЕССОРА О.В. ВЛАДИМИРЦЕВА</v>
      </c>
      <c r="C69" s="12">
        <f>'[2]План 2023'!$Z64</f>
        <v>0</v>
      </c>
      <c r="D69" s="76">
        <f>'[2]План 2023'!$AA64</f>
        <v>0</v>
      </c>
      <c r="E69" s="76">
        <f>'[3]СВОД по МО'!$HH$70</f>
        <v>0</v>
      </c>
      <c r="F69" s="76">
        <f>'[3]СВОД по МО'!$HN$70</f>
        <v>0</v>
      </c>
      <c r="G69" s="196">
        <f>'[1]План 2023'!$Z64</f>
        <v>0</v>
      </c>
      <c r="H69" s="76">
        <f>'[1]План 2023'!$AA64</f>
        <v>0</v>
      </c>
      <c r="I69" s="14">
        <f t="shared" si="11"/>
        <v>0</v>
      </c>
      <c r="J69" s="58">
        <f t="shared" si="12"/>
        <v>0</v>
      </c>
      <c r="K69" s="5"/>
      <c r="L69" s="76"/>
      <c r="M69" s="5"/>
      <c r="N69" s="204"/>
      <c r="O69" s="204"/>
      <c r="P69" s="204"/>
      <c r="Q69" s="5"/>
      <c r="R69" s="15"/>
      <c r="S69" s="12">
        <f>'[2]План 2023'!$AH64+'[2]План 2023'!$AJ64</f>
        <v>0</v>
      </c>
      <c r="T69" s="76">
        <f>'[2]План 2023'!$AI64+'[2]План 2023'!$AK64</f>
        <v>0</v>
      </c>
      <c r="U69" s="76">
        <f>'[3]СВОД по МО'!$HX$70</f>
        <v>0</v>
      </c>
      <c r="V69" s="76">
        <f>'[3]СВОД по МО'!$ID$70</f>
        <v>0</v>
      </c>
      <c r="W69" s="196">
        <f>'[1]План 2023'!$AH64+'[1]План 2023'!$AJ64</f>
        <v>0</v>
      </c>
      <c r="X69" s="76">
        <f>'[1]План 2023'!$AI64+'[1]План 2023'!$AK64</f>
        <v>0</v>
      </c>
      <c r="Y69" s="14">
        <f t="shared" si="13"/>
        <v>0</v>
      </c>
      <c r="Z69" s="58">
        <f t="shared" si="14"/>
        <v>0</v>
      </c>
      <c r="AA69" s="5"/>
      <c r="AB69" s="79"/>
      <c r="AC69" s="5"/>
      <c r="AD69" s="5"/>
      <c r="AE69" s="5"/>
      <c r="AF69" s="15"/>
      <c r="AH69" s="105"/>
      <c r="AI69" s="105"/>
    </row>
    <row r="70" spans="1:35" x14ac:dyDescent="0.25">
      <c r="A70" s="107">
        <f>'Скорая медицинская помощь'!A70</f>
        <v>55</v>
      </c>
      <c r="B70" s="209" t="str">
        <f>'Скорая медицинская помощь'!C70</f>
        <v>ООО "ЦИЭР "ЭМБРИЛАЙФ"</v>
      </c>
      <c r="C70" s="12">
        <f>'[2]План 2023'!$Z65</f>
        <v>0</v>
      </c>
      <c r="D70" s="76">
        <f>'[2]План 2023'!$AA65</f>
        <v>0</v>
      </c>
      <c r="E70" s="76">
        <f>'[3]СВОД по МО'!$HH$72</f>
        <v>0</v>
      </c>
      <c r="F70" s="76">
        <f>'[3]СВОД по МО'!$HN$72</f>
        <v>0</v>
      </c>
      <c r="G70" s="196">
        <f>'[1]План 2023'!$Z65</f>
        <v>0</v>
      </c>
      <c r="H70" s="76">
        <f>'[1]План 2023'!$AA65</f>
        <v>0</v>
      </c>
      <c r="I70" s="14">
        <f t="shared" si="11"/>
        <v>0</v>
      </c>
      <c r="J70" s="58">
        <f t="shared" si="12"/>
        <v>0</v>
      </c>
      <c r="K70" s="5"/>
      <c r="L70" s="76"/>
      <c r="M70" s="5"/>
      <c r="N70" s="204"/>
      <c r="O70" s="204"/>
      <c r="P70" s="204"/>
      <c r="Q70" s="5"/>
      <c r="R70" s="15"/>
      <c r="S70" s="12">
        <f>'[2]План 2023'!$AH65+'[2]План 2023'!$AJ65</f>
        <v>0</v>
      </c>
      <c r="T70" s="76">
        <f>'[2]План 2023'!$AI65+'[2]План 2023'!$AK65</f>
        <v>0</v>
      </c>
      <c r="U70" s="76">
        <f>'[3]СВОД по МО'!$HX$72</f>
        <v>0</v>
      </c>
      <c r="V70" s="76">
        <f>'[3]СВОД по МО'!$ID$72</f>
        <v>0</v>
      </c>
      <c r="W70" s="196">
        <f>'[1]План 2023'!$AH65+'[1]План 2023'!$AJ65</f>
        <v>0</v>
      </c>
      <c r="X70" s="76">
        <f>'[1]План 2023'!$AI65+'[1]План 2023'!$AK65</f>
        <v>0</v>
      </c>
      <c r="Y70" s="14">
        <f t="shared" si="13"/>
        <v>0</v>
      </c>
      <c r="Z70" s="58">
        <f t="shared" si="14"/>
        <v>0</v>
      </c>
      <c r="AA70" s="5"/>
      <c r="AB70" s="79"/>
      <c r="AC70" s="5"/>
      <c r="AD70" s="5"/>
      <c r="AE70" s="5"/>
      <c r="AF70" s="15"/>
      <c r="AH70" s="105"/>
      <c r="AI70" s="105"/>
    </row>
    <row r="71" spans="1:35" x14ac:dyDescent="0.25">
      <c r="A71" s="107">
        <f>'Скорая медицинская помощь'!A71</f>
        <v>56</v>
      </c>
      <c r="B71" s="209" t="str">
        <f>'Скорая медицинская помощь'!C71</f>
        <v xml:space="preserve"> ООО "МАТЬ И ДИТЯ ЯРОСЛАВЛЬ"</v>
      </c>
      <c r="C71" s="12"/>
      <c r="D71" s="76"/>
      <c r="E71" s="76">
        <f>'[3]СВОД по МО'!$HH$71</f>
        <v>0</v>
      </c>
      <c r="F71" s="76">
        <f>'[3]СВОД по МО'!$HN$71</f>
        <v>0</v>
      </c>
      <c r="G71" s="196">
        <f>'[1]План 2023'!$Z66</f>
        <v>0</v>
      </c>
      <c r="H71" s="76">
        <f>'[1]План 2023'!$AA66</f>
        <v>0</v>
      </c>
      <c r="I71" s="14">
        <f t="shared" si="11"/>
        <v>0</v>
      </c>
      <c r="J71" s="58">
        <f t="shared" si="12"/>
        <v>0</v>
      </c>
      <c r="K71" s="5"/>
      <c r="L71" s="76"/>
      <c r="M71" s="5"/>
      <c r="N71" s="204"/>
      <c r="O71" s="204"/>
      <c r="P71" s="204"/>
      <c r="Q71" s="5"/>
      <c r="R71" s="15"/>
      <c r="S71" s="12"/>
      <c r="T71" s="76"/>
      <c r="U71" s="76">
        <f>'[3]СВОД по МО'!$HX$71</f>
        <v>0</v>
      </c>
      <c r="V71" s="76">
        <f>'[3]СВОД по МО'!$ID$71</f>
        <v>0</v>
      </c>
      <c r="W71" s="196">
        <f>'[1]План 2023'!$AH66+'[1]План 2023'!$AJ66</f>
        <v>0</v>
      </c>
      <c r="X71" s="76">
        <f>'[1]План 2023'!$AI66+'[1]План 2023'!$AK66</f>
        <v>0</v>
      </c>
      <c r="Y71" s="14">
        <f t="shared" si="13"/>
        <v>0</v>
      </c>
      <c r="Z71" s="58">
        <f t="shared" si="14"/>
        <v>0</v>
      </c>
      <c r="AA71" s="5"/>
      <c r="AB71" s="79"/>
      <c r="AC71" s="5"/>
      <c r="AD71" s="5"/>
      <c r="AE71" s="5"/>
      <c r="AF71" s="15"/>
      <c r="AH71" s="105"/>
      <c r="AI71" s="105"/>
    </row>
    <row r="72" spans="1:35" x14ac:dyDescent="0.25">
      <c r="A72" s="107"/>
      <c r="B72" s="209"/>
      <c r="C72" s="12"/>
      <c r="D72" s="76"/>
      <c r="E72" s="76"/>
      <c r="F72" s="76"/>
      <c r="G72" s="196"/>
      <c r="H72" s="76"/>
      <c r="I72" s="14"/>
      <c r="J72" s="58"/>
      <c r="K72" s="5"/>
      <c r="L72" s="76"/>
      <c r="M72" s="5"/>
      <c r="N72" s="204"/>
      <c r="O72" s="204"/>
      <c r="P72" s="204"/>
      <c r="Q72" s="5"/>
      <c r="R72" s="15"/>
      <c r="S72" s="12"/>
      <c r="T72" s="76"/>
      <c r="U72" s="76"/>
      <c r="V72" s="76"/>
      <c r="W72" s="196"/>
      <c r="X72" s="76"/>
      <c r="Y72" s="14"/>
      <c r="Z72" s="58"/>
      <c r="AA72" s="5"/>
      <c r="AB72" s="79"/>
      <c r="AC72" s="5"/>
      <c r="AD72" s="5"/>
      <c r="AE72" s="5"/>
      <c r="AF72" s="15"/>
      <c r="AH72" s="105"/>
      <c r="AI72" s="105"/>
    </row>
    <row r="73" spans="1:35" x14ac:dyDescent="0.25">
      <c r="A73" s="107"/>
      <c r="B73" s="210"/>
      <c r="C73" s="208"/>
      <c r="D73" s="194"/>
      <c r="E73" s="194"/>
      <c r="F73" s="194"/>
      <c r="G73" s="205"/>
      <c r="H73" s="194"/>
      <c r="I73" s="122"/>
      <c r="J73" s="123"/>
      <c r="K73" s="125"/>
      <c r="L73" s="194"/>
      <c r="M73" s="125"/>
      <c r="N73" s="206"/>
      <c r="O73" s="206"/>
      <c r="P73" s="206"/>
      <c r="Q73" s="125"/>
      <c r="R73" s="207"/>
      <c r="S73" s="208"/>
      <c r="T73" s="194"/>
      <c r="U73" s="194"/>
      <c r="V73" s="194"/>
      <c r="W73" s="205"/>
      <c r="X73" s="194"/>
      <c r="Y73" s="122"/>
      <c r="Z73" s="123"/>
      <c r="AA73" s="125"/>
      <c r="AB73" s="126"/>
      <c r="AC73" s="125"/>
      <c r="AD73" s="125"/>
      <c r="AE73" s="125"/>
      <c r="AF73" s="207"/>
      <c r="AH73" s="105"/>
      <c r="AI73" s="105"/>
    </row>
    <row r="74" spans="1:35" x14ac:dyDescent="0.25">
      <c r="A74" s="21"/>
      <c r="B74" s="198" t="s">
        <v>6</v>
      </c>
      <c r="C74" s="65">
        <f t="shared" ref="C74:AF74" si="15">SUM(C14:C73)</f>
        <v>49016</v>
      </c>
      <c r="D74" s="23">
        <f t="shared" si="15"/>
        <v>7137122.8199999994</v>
      </c>
      <c r="E74" s="24">
        <f t="shared" si="15"/>
        <v>40993</v>
      </c>
      <c r="F74" s="25">
        <f t="shared" si="15"/>
        <v>5858372.5804900024</v>
      </c>
      <c r="G74" s="24">
        <f t="shared" si="15"/>
        <v>49016</v>
      </c>
      <c r="H74" s="25">
        <f t="shared" si="15"/>
        <v>7137122.8199999994</v>
      </c>
      <c r="I74" s="26">
        <f t="shared" si="15"/>
        <v>0</v>
      </c>
      <c r="J74" s="66">
        <f t="shared" si="15"/>
        <v>0</v>
      </c>
      <c r="K74" s="27">
        <f t="shared" si="15"/>
        <v>40</v>
      </c>
      <c r="L74" s="25">
        <f t="shared" si="15"/>
        <v>3599.2499999999982</v>
      </c>
      <c r="M74" s="27">
        <f t="shared" si="15"/>
        <v>-112</v>
      </c>
      <c r="N74" s="108">
        <f t="shared" si="15"/>
        <v>0</v>
      </c>
      <c r="O74" s="108"/>
      <c r="P74" s="108"/>
      <c r="Q74" s="27">
        <f t="shared" si="15"/>
        <v>0</v>
      </c>
      <c r="R74" s="68">
        <f t="shared" si="15"/>
        <v>0</v>
      </c>
      <c r="S74" s="65">
        <f t="shared" si="15"/>
        <v>443</v>
      </c>
      <c r="T74" s="23">
        <f t="shared" si="15"/>
        <v>196663.44999999998</v>
      </c>
      <c r="U74" s="24">
        <f t="shared" ref="U74:V74" si="16">SUM(U14:U73)</f>
        <v>309</v>
      </c>
      <c r="V74" s="25">
        <f t="shared" si="16"/>
        <v>128872.47843999999</v>
      </c>
      <c r="W74" s="24">
        <f t="shared" si="15"/>
        <v>443</v>
      </c>
      <c r="X74" s="25">
        <f t="shared" si="15"/>
        <v>196663.44999999998</v>
      </c>
      <c r="Y74" s="26">
        <f t="shared" si="15"/>
        <v>0</v>
      </c>
      <c r="Z74" s="66">
        <f t="shared" si="15"/>
        <v>0</v>
      </c>
      <c r="AA74" s="27">
        <f t="shared" si="15"/>
        <v>0</v>
      </c>
      <c r="AB74" s="67">
        <f t="shared" si="15"/>
        <v>0</v>
      </c>
      <c r="AC74" s="27">
        <f t="shared" si="15"/>
        <v>0</v>
      </c>
      <c r="AD74" s="27">
        <f t="shared" si="15"/>
        <v>0</v>
      </c>
      <c r="AE74" s="27">
        <f t="shared" si="15"/>
        <v>0</v>
      </c>
      <c r="AF74" s="28">
        <f t="shared" si="15"/>
        <v>0</v>
      </c>
      <c r="AG74" s="74"/>
      <c r="AI74" s="74"/>
    </row>
    <row r="76" spans="1:35" ht="15" customHeight="1" x14ac:dyDescent="0.25">
      <c r="A76" s="406" t="s">
        <v>17</v>
      </c>
      <c r="B76" s="408"/>
      <c r="C76" s="29">
        <f>[1]СВОД!$G$51</f>
        <v>49933</v>
      </c>
      <c r="D76" s="41">
        <f>[1]СВОД!$H$51</f>
        <v>7259122.8199999994</v>
      </c>
      <c r="E76" s="29"/>
      <c r="F76" s="29"/>
      <c r="G76" s="29">
        <f>[1]СВОД!$G$51</f>
        <v>49933</v>
      </c>
      <c r="H76" s="41">
        <f>[1]СВОД!$H$51</f>
        <v>7259122.8199999994</v>
      </c>
      <c r="I76" s="29">
        <f t="shared" ref="I76:J81" si="17">G76-C76</f>
        <v>0</v>
      </c>
      <c r="J76" s="54">
        <f>H76-D76</f>
        <v>0</v>
      </c>
    </row>
    <row r="77" spans="1:35" ht="15" customHeight="1" x14ac:dyDescent="0.25">
      <c r="A77" s="30" t="s">
        <v>44</v>
      </c>
      <c r="B77" s="31"/>
      <c r="C77" s="32"/>
      <c r="D77" s="42"/>
      <c r="E77" s="32"/>
      <c r="F77" s="32"/>
      <c r="G77" s="32"/>
      <c r="H77" s="42"/>
      <c r="I77" s="32"/>
      <c r="J77" s="33"/>
    </row>
    <row r="78" spans="1:35" ht="15" customHeight="1" x14ac:dyDescent="0.25">
      <c r="A78" s="374" t="s">
        <v>8</v>
      </c>
      <c r="B78" s="376"/>
      <c r="C78" s="40">
        <f>[1]СВОД!$I$51</f>
        <v>917</v>
      </c>
      <c r="D78" s="43">
        <f>[1]СВОД!$J$51</f>
        <v>122000</v>
      </c>
      <c r="E78" s="109"/>
      <c r="F78" s="109"/>
      <c r="G78" s="40">
        <f>[1]СВОД!$I$51</f>
        <v>917</v>
      </c>
      <c r="H78" s="43">
        <f>[1]СВОД!$J$51</f>
        <v>122000</v>
      </c>
      <c r="I78" s="34">
        <f t="shared" si="17"/>
        <v>0</v>
      </c>
      <c r="J78" s="110">
        <f t="shared" si="17"/>
        <v>0</v>
      </c>
    </row>
    <row r="79" spans="1:35" ht="48.75" customHeight="1" x14ac:dyDescent="0.25">
      <c r="A79" s="374" t="s">
        <v>9</v>
      </c>
      <c r="B79" s="376"/>
      <c r="C79" s="34">
        <f>C76-C78</f>
        <v>49016</v>
      </c>
      <c r="D79" s="43">
        <f>D76-D78</f>
        <v>7137122.8199999994</v>
      </c>
      <c r="E79" s="34"/>
      <c r="F79" s="34"/>
      <c r="G79" s="34">
        <f>G76-G78</f>
        <v>49016</v>
      </c>
      <c r="H79" s="43">
        <f>H76-H78</f>
        <v>7137122.8199999994</v>
      </c>
      <c r="I79" s="34">
        <f t="shared" si="17"/>
        <v>0</v>
      </c>
      <c r="J79" s="51">
        <f t="shared" si="17"/>
        <v>0</v>
      </c>
      <c r="L79" s="37"/>
      <c r="Z79" s="37"/>
    </row>
    <row r="80" spans="1:35" ht="42.75" customHeight="1" x14ac:dyDescent="0.25">
      <c r="A80" s="377" t="s">
        <v>10</v>
      </c>
      <c r="B80" s="379"/>
      <c r="C80" s="35"/>
      <c r="D80" s="44"/>
      <c r="E80" s="35"/>
      <c r="F80" s="35"/>
      <c r="G80" s="35"/>
      <c r="H80" s="44"/>
      <c r="I80" s="35">
        <f t="shared" si="17"/>
        <v>0</v>
      </c>
      <c r="J80" s="52">
        <f t="shared" si="17"/>
        <v>0</v>
      </c>
      <c r="R80" s="37"/>
    </row>
    <row r="81" spans="1:22" ht="15" customHeight="1" x14ac:dyDescent="0.25">
      <c r="A81" s="380" t="s">
        <v>52</v>
      </c>
      <c r="B81" s="382"/>
      <c r="C81" s="36">
        <f>C79+C80</f>
        <v>49016</v>
      </c>
      <c r="D81" s="45">
        <f>D79+D80</f>
        <v>7137122.8199999994</v>
      </c>
      <c r="E81" s="36"/>
      <c r="F81" s="36"/>
      <c r="G81" s="36">
        <f>G79+G80</f>
        <v>49016</v>
      </c>
      <c r="H81" s="45">
        <f>H79+H80</f>
        <v>7137122.8199999994</v>
      </c>
      <c r="I81" s="36">
        <f>G81-C81</f>
        <v>0</v>
      </c>
      <c r="J81" s="53">
        <f t="shared" si="17"/>
        <v>0</v>
      </c>
    </row>
    <row r="82" spans="1:22" x14ac:dyDescent="0.25">
      <c r="D82" s="37"/>
      <c r="E82" s="37"/>
      <c r="F82" s="37"/>
      <c r="H82" s="37"/>
      <c r="U82" s="111"/>
      <c r="V82" s="37"/>
    </row>
    <row r="84" spans="1:22" ht="13.5" customHeight="1" x14ac:dyDescent="0.25"/>
  </sheetData>
  <autoFilter ref="A13:AI74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3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S50" activePane="bottomRight" state="frozen"/>
      <selection sqref="A1:XFD1048576"/>
      <selection pane="topRight" sqref="A1:XFD1048576"/>
      <selection pane="bottomLeft" sqref="A1:XFD1048576"/>
      <selection pane="bottomRight" activeCell="U64" sqref="U64"/>
    </sheetView>
  </sheetViews>
  <sheetFormatPr defaultColWidth="9.140625" defaultRowHeight="15" x14ac:dyDescent="0.25"/>
  <cols>
    <col min="1" max="1" width="5.140625" style="7" customWidth="1"/>
    <col min="2" max="2" width="83.5703125" style="7" customWidth="1"/>
    <col min="3" max="3" width="16.140625" style="7" customWidth="1"/>
    <col min="4" max="10" width="17.85546875" style="7" customWidth="1"/>
    <col min="11" max="11" width="16.140625" style="7" customWidth="1"/>
    <col min="12" max="14" width="20.140625" style="7" customWidth="1"/>
    <col min="15" max="15" width="16.140625" style="7" customWidth="1"/>
    <col min="16" max="18" width="17.5703125" style="7" customWidth="1"/>
    <col min="19" max="19" width="16.140625" style="7" customWidth="1"/>
    <col min="20" max="22" width="19.140625" style="7" customWidth="1"/>
    <col min="23" max="23" width="16.140625" style="7" customWidth="1"/>
    <col min="24" max="26" width="18.5703125" style="7" customWidth="1"/>
    <col min="27" max="27" width="16.140625" style="7" customWidth="1"/>
    <col min="28" max="28" width="24.140625" style="7" customWidth="1"/>
    <col min="29" max="29" width="9.140625" style="7"/>
    <col min="30" max="30" width="10.5703125" style="55" bestFit="1" customWidth="1"/>
    <col min="31" max="31" width="12.85546875" style="55" bestFit="1" customWidth="1"/>
    <col min="32" max="32" width="15.85546875" style="7" customWidth="1"/>
    <col min="33" max="16384" width="9.140625" style="7"/>
  </cols>
  <sheetData>
    <row r="1" spans="1:32" x14ac:dyDescent="0.25">
      <c r="AB1" s="347" t="s">
        <v>26</v>
      </c>
    </row>
    <row r="2" spans="1:32" ht="12.75" customHeight="1" x14ac:dyDescent="0.25">
      <c r="AB2" s="347" t="s">
        <v>27</v>
      </c>
    </row>
    <row r="3" spans="1:32" x14ac:dyDescent="0.25">
      <c r="AB3" s="347" t="s">
        <v>28</v>
      </c>
    </row>
    <row r="4" spans="1:32" x14ac:dyDescent="0.25">
      <c r="T4" s="37"/>
      <c r="U4" s="37"/>
      <c r="V4" s="37"/>
      <c r="AB4" s="347" t="str">
        <f>'Скорая медицинская помощь'!Q4</f>
        <v>страхованию от 23.11.2023 года № 7/2023</v>
      </c>
    </row>
    <row r="5" spans="1:32" x14ac:dyDescent="0.25">
      <c r="L5" s="37"/>
      <c r="M5" s="103"/>
      <c r="N5" s="103"/>
      <c r="Y5" s="56"/>
    </row>
    <row r="6" spans="1:32" x14ac:dyDescent="0.25">
      <c r="B6" s="8"/>
      <c r="C6" s="8"/>
      <c r="D6" s="8"/>
      <c r="E6" s="8"/>
      <c r="F6" s="8"/>
      <c r="G6" s="314"/>
      <c r="H6" s="72"/>
      <c r="I6" s="8"/>
      <c r="J6" s="72"/>
      <c r="K6" s="72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32" ht="12.6" customHeight="1" x14ac:dyDescent="0.25">
      <c r="H7" s="37"/>
      <c r="I7" s="37"/>
    </row>
    <row r="8" spans="1:32" ht="12.75" customHeight="1" x14ac:dyDescent="0.25">
      <c r="A8" s="399" t="s">
        <v>0</v>
      </c>
      <c r="B8" s="402" t="s">
        <v>1</v>
      </c>
      <c r="C8" s="383" t="s">
        <v>25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4"/>
      <c r="Z8" s="384"/>
      <c r="AA8" s="384"/>
      <c r="AB8" s="385"/>
    </row>
    <row r="9" spans="1:32" ht="13.5" customHeight="1" x14ac:dyDescent="0.25">
      <c r="A9" s="400"/>
      <c r="B9" s="403"/>
      <c r="C9" s="386"/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7"/>
      <c r="R9" s="387"/>
      <c r="S9" s="387"/>
      <c r="T9" s="387"/>
      <c r="U9" s="387"/>
      <c r="V9" s="387"/>
      <c r="W9" s="387"/>
      <c r="X9" s="387"/>
      <c r="Y9" s="387"/>
      <c r="Z9" s="387"/>
      <c r="AA9" s="387"/>
      <c r="AB9" s="388"/>
    </row>
    <row r="10" spans="1:32" ht="12" customHeight="1" x14ac:dyDescent="0.25">
      <c r="A10" s="400"/>
      <c r="B10" s="403"/>
      <c r="C10" s="386"/>
      <c r="D10" s="387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  <c r="Q10" s="387"/>
      <c r="R10" s="387"/>
      <c r="S10" s="387"/>
      <c r="T10" s="387"/>
      <c r="U10" s="387"/>
      <c r="V10" s="387"/>
      <c r="W10" s="387"/>
      <c r="X10" s="387"/>
      <c r="Y10" s="387"/>
      <c r="Z10" s="387"/>
      <c r="AA10" s="387"/>
      <c r="AB10" s="388"/>
    </row>
    <row r="11" spans="1:32" ht="18.75" customHeight="1" x14ac:dyDescent="0.25">
      <c r="A11" s="400"/>
      <c r="B11" s="403"/>
      <c r="C11" s="386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387"/>
      <c r="Z11" s="387"/>
      <c r="AA11" s="387"/>
      <c r="AB11" s="388"/>
    </row>
    <row r="12" spans="1:32" s="9" customFormat="1" ht="130.5" customHeight="1" x14ac:dyDescent="0.25">
      <c r="A12" s="400"/>
      <c r="B12" s="386"/>
      <c r="C12" s="419" t="str">
        <f>'Скорая медицинская помощь'!$D$12</f>
        <v>Утвержденное плановое задание в соответствии с заседанием Комиссии 6/2023</v>
      </c>
      <c r="D12" s="420"/>
      <c r="E12" s="423" t="s">
        <v>49</v>
      </c>
      <c r="F12" s="424"/>
      <c r="G12" s="423" t="str">
        <f>'Скорая медицинская помощь'!$F$12</f>
        <v>Принято к оплате оказанной медицинской помощи за 10 месяцев 2023 года</v>
      </c>
      <c r="H12" s="424"/>
      <c r="I12" s="423" t="s">
        <v>49</v>
      </c>
      <c r="J12" s="424"/>
      <c r="K12" s="420" t="str">
        <f>'Скорая медицинская помощь'!$H$12</f>
        <v>Проект планового задания для заседания Комиссии 7/2023</v>
      </c>
      <c r="L12" s="420"/>
      <c r="M12" s="423" t="s">
        <v>49</v>
      </c>
      <c r="N12" s="424"/>
      <c r="O12" s="416" t="str">
        <f>'Скорая медицинская помощь'!$J$12</f>
        <v>Внесенные в проект планового задания изменения в соответствии с заседанием Комиссии 7/2023</v>
      </c>
      <c r="P12" s="417"/>
      <c r="Q12" s="416" t="s">
        <v>49</v>
      </c>
      <c r="R12" s="417"/>
      <c r="S12" s="423" t="s">
        <v>11</v>
      </c>
      <c r="T12" s="424"/>
      <c r="U12" s="423" t="s">
        <v>49</v>
      </c>
      <c r="V12" s="424"/>
      <c r="W12" s="423" t="s">
        <v>43</v>
      </c>
      <c r="X12" s="424"/>
      <c r="Y12" s="420" t="s">
        <v>12</v>
      </c>
      <c r="Z12" s="420"/>
      <c r="AA12" s="423" t="s">
        <v>13</v>
      </c>
      <c r="AB12" s="454"/>
      <c r="AD12" s="57"/>
      <c r="AE12" s="57"/>
    </row>
    <row r="13" spans="1:32" s="9" customFormat="1" ht="22.5" customHeight="1" x14ac:dyDescent="0.25">
      <c r="A13" s="401"/>
      <c r="B13" s="386"/>
      <c r="C13" s="153" t="s">
        <v>15</v>
      </c>
      <c r="D13" s="227" t="s">
        <v>16</v>
      </c>
      <c r="E13" s="227"/>
      <c r="F13" s="227"/>
      <c r="G13" s="153" t="s">
        <v>15</v>
      </c>
      <c r="H13" s="152" t="s">
        <v>16</v>
      </c>
      <c r="I13" s="152"/>
      <c r="J13" s="152"/>
      <c r="K13" s="152" t="s">
        <v>15</v>
      </c>
      <c r="L13" s="152" t="s">
        <v>16</v>
      </c>
      <c r="M13" s="152"/>
      <c r="N13" s="152"/>
      <c r="O13" s="228" t="s">
        <v>15</v>
      </c>
      <c r="P13" s="127" t="s">
        <v>16</v>
      </c>
      <c r="Q13" s="127"/>
      <c r="R13" s="127"/>
      <c r="S13" s="152" t="s">
        <v>15</v>
      </c>
      <c r="T13" s="152" t="s">
        <v>16</v>
      </c>
      <c r="U13" s="152"/>
      <c r="V13" s="152"/>
      <c r="W13" s="152" t="s">
        <v>15</v>
      </c>
      <c r="X13" s="152" t="s">
        <v>16</v>
      </c>
      <c r="Y13" s="152" t="s">
        <v>15</v>
      </c>
      <c r="Z13" s="152" t="s">
        <v>16</v>
      </c>
      <c r="AA13" s="152" t="s">
        <v>15</v>
      </c>
      <c r="AB13" s="229" t="s">
        <v>16</v>
      </c>
      <c r="AD13" s="57"/>
      <c r="AE13" s="57"/>
    </row>
    <row r="14" spans="1:32" x14ac:dyDescent="0.25">
      <c r="A14" s="225">
        <f>'Скорая медицинская помощь'!A14</f>
        <v>1</v>
      </c>
      <c r="B14" s="238" t="str">
        <f>'Скорая медицинская помощь'!C14</f>
        <v>ГБУЗ "КАМЧАТСКАЯ КРАЕВАЯ БОЛЬНИЦА ИМ. А.С. ЛУКАШЕВСКОГО"</v>
      </c>
      <c r="C14" s="211">
        <f>'[2]План 2023'!$AL9</f>
        <v>1216</v>
      </c>
      <c r="D14" s="212">
        <f>'[2]План 2023'!$AM9</f>
        <v>134949.72999999998</v>
      </c>
      <c r="E14" s="211">
        <f>'[2]План 2023'!$AR9</f>
        <v>0</v>
      </c>
      <c r="F14" s="212">
        <f>'[2]План 2023'!$AS9</f>
        <v>0</v>
      </c>
      <c r="G14" s="212">
        <f>'[3]СВОД по МО'!$IH16</f>
        <v>982</v>
      </c>
      <c r="H14" s="212">
        <f>'[3]СВОД по МО'!$IN16</f>
        <v>108182.77074999998</v>
      </c>
      <c r="I14" s="212"/>
      <c r="J14" s="212"/>
      <c r="K14" s="213">
        <f>'[1]План 2023'!$AL9</f>
        <v>1216</v>
      </c>
      <c r="L14" s="212">
        <f>'[1]План 2023'!$AM9</f>
        <v>134949.72999999998</v>
      </c>
      <c r="M14" s="213">
        <f>'[1]План 2023'!$AR9</f>
        <v>0</v>
      </c>
      <c r="N14" s="212">
        <f>'[1]План 2023'!$AS9</f>
        <v>0</v>
      </c>
      <c r="O14" s="214">
        <f t="shared" ref="O14:O45" si="0">K14-C14</f>
        <v>0</v>
      </c>
      <c r="P14" s="215">
        <f t="shared" ref="P14:P45" si="1">L14-D14</f>
        <v>0</v>
      </c>
      <c r="Q14" s="214">
        <f t="shared" ref="Q14:Q39" si="2">M14-E14</f>
        <v>0</v>
      </c>
      <c r="R14" s="215">
        <f t="shared" ref="R14:R71" si="3">N14-F14</f>
        <v>0</v>
      </c>
      <c r="S14" s="216"/>
      <c r="T14" s="219"/>
      <c r="U14" s="219"/>
      <c r="V14" s="219"/>
      <c r="W14" s="216"/>
      <c r="X14" s="219"/>
      <c r="Y14" s="219"/>
      <c r="Z14" s="219"/>
      <c r="AA14" s="216"/>
      <c r="AB14" s="218"/>
      <c r="AC14" s="16"/>
      <c r="AD14" s="60"/>
      <c r="AE14" s="60"/>
      <c r="AF14" s="37"/>
    </row>
    <row r="15" spans="1:32" x14ac:dyDescent="0.25">
      <c r="A15" s="225">
        <f>'Скорая медицинская помощь'!A15</f>
        <v>2</v>
      </c>
      <c r="B15" s="61" t="str">
        <f>'Скорая медицинская помощь'!C15</f>
        <v>ГБУЗ ККДБ</v>
      </c>
      <c r="C15" s="12">
        <f>'[2]План 2023'!$AL10</f>
        <v>1052</v>
      </c>
      <c r="D15" s="76">
        <f>'[2]План 2023'!$AM10</f>
        <v>79041.649000000005</v>
      </c>
      <c r="E15" s="12">
        <f>'[2]План 2023'!$AR10</f>
        <v>99</v>
      </c>
      <c r="F15" s="76">
        <f>'[2]План 2023'!$AS10</f>
        <v>12033.998999999998</v>
      </c>
      <c r="G15" s="76">
        <f>'[3]СВОД по МО'!$IH17</f>
        <v>847</v>
      </c>
      <c r="H15" s="76">
        <f>'[3]СВОД по МО'!$IN17</f>
        <v>56229.342680000002</v>
      </c>
      <c r="I15" s="76">
        <f>'[3]410002'!$DG$32</f>
        <v>73</v>
      </c>
      <c r="J15" s="76">
        <f>'[3]410002'!$DM$32</f>
        <v>8709.9598999999998</v>
      </c>
      <c r="K15" s="196">
        <f>'[1]План 2023'!$AL10</f>
        <v>1052</v>
      </c>
      <c r="L15" s="76">
        <f>'[1]План 2023'!$AM10</f>
        <v>79041.649000000005</v>
      </c>
      <c r="M15" s="196">
        <f>'[1]План 2023'!$AR10</f>
        <v>99</v>
      </c>
      <c r="N15" s="76">
        <f>'[1]План 2023'!$AS10</f>
        <v>12033.998999999998</v>
      </c>
      <c r="O15" s="14">
        <f t="shared" si="0"/>
        <v>0</v>
      </c>
      <c r="P15" s="58">
        <f t="shared" si="1"/>
        <v>0</v>
      </c>
      <c r="Q15" s="14">
        <f t="shared" si="2"/>
        <v>0</v>
      </c>
      <c r="R15" s="58">
        <f t="shared" si="3"/>
        <v>0</v>
      </c>
      <c r="S15" s="5"/>
      <c r="T15" s="79"/>
      <c r="U15" s="79"/>
      <c r="V15" s="79"/>
      <c r="W15" s="5"/>
      <c r="X15" s="79"/>
      <c r="Y15" s="79"/>
      <c r="Z15" s="79"/>
      <c r="AA15" s="5"/>
      <c r="AB15" s="15"/>
      <c r="AC15" s="16"/>
      <c r="AD15" s="60"/>
      <c r="AE15" s="60"/>
      <c r="AF15" s="37"/>
    </row>
    <row r="16" spans="1:32" x14ac:dyDescent="0.25">
      <c r="A16" s="225">
        <f>'Скорая медицинская помощь'!A16</f>
        <v>3</v>
      </c>
      <c r="B16" s="61" t="str">
        <f>'Скорая медицинская помощь'!C16</f>
        <v>ГБУЗ ККСП</v>
      </c>
      <c r="C16" s="12">
        <f>'[2]План 2023'!$AL11</f>
        <v>0</v>
      </c>
      <c r="D16" s="76">
        <f>'[2]План 2023'!$AM11</f>
        <v>0</v>
      </c>
      <c r="E16" s="12">
        <f>'[2]План 2023'!$AR11</f>
        <v>0</v>
      </c>
      <c r="F16" s="76">
        <f>'[2]План 2023'!$AS11</f>
        <v>0</v>
      </c>
      <c r="G16" s="76">
        <f>'[3]СВОД по МО'!$IH18</f>
        <v>0</v>
      </c>
      <c r="H16" s="76">
        <f>'[3]СВОД по МО'!$IN18</f>
        <v>0</v>
      </c>
      <c r="I16" s="76"/>
      <c r="J16" s="76"/>
      <c r="K16" s="196">
        <f>'[1]План 2023'!$AL11</f>
        <v>0</v>
      </c>
      <c r="L16" s="76">
        <f>'[1]План 2023'!$AM11</f>
        <v>0</v>
      </c>
      <c r="M16" s="196">
        <f>'[1]План 2023'!$AR11</f>
        <v>0</v>
      </c>
      <c r="N16" s="76">
        <f>'[1]План 2023'!$AS11</f>
        <v>0</v>
      </c>
      <c r="O16" s="14">
        <f t="shared" si="0"/>
        <v>0</v>
      </c>
      <c r="P16" s="58">
        <f t="shared" si="1"/>
        <v>0</v>
      </c>
      <c r="Q16" s="14">
        <f t="shared" si="2"/>
        <v>0</v>
      </c>
      <c r="R16" s="58">
        <f t="shared" si="3"/>
        <v>0</v>
      </c>
      <c r="S16" s="5"/>
      <c r="T16" s="79"/>
      <c r="U16" s="79"/>
      <c r="V16" s="79"/>
      <c r="W16" s="5"/>
      <c r="X16" s="79"/>
      <c r="Y16" s="79"/>
      <c r="Z16" s="79"/>
      <c r="AA16" s="5"/>
      <c r="AB16" s="15"/>
      <c r="AC16" s="16"/>
      <c r="AD16" s="60"/>
      <c r="AE16" s="60"/>
      <c r="AF16" s="37"/>
    </row>
    <row r="17" spans="1:32" x14ac:dyDescent="0.25">
      <c r="A17" s="225">
        <f>'Скорая медицинская помощь'!A17</f>
        <v>4</v>
      </c>
      <c r="B17" s="61" t="str">
        <f>'Скорая медицинская помощь'!C17</f>
        <v>ГБУЗ КККВД</v>
      </c>
      <c r="C17" s="12">
        <f>'[2]План 2023'!$AL12</f>
        <v>545</v>
      </c>
      <c r="D17" s="76">
        <f>'[2]План 2023'!$AM12</f>
        <v>34789.269999999997</v>
      </c>
      <c r="E17" s="12">
        <f>'[2]План 2023'!$AR12</f>
        <v>0</v>
      </c>
      <c r="F17" s="76">
        <f>'[2]План 2023'!$AS12</f>
        <v>0</v>
      </c>
      <c r="G17" s="76">
        <f>'[3]СВОД по МО'!$IH19</f>
        <v>458</v>
      </c>
      <c r="H17" s="76">
        <f>'[3]СВОД по МО'!$IN19</f>
        <v>28423.579760000001</v>
      </c>
      <c r="I17" s="76"/>
      <c r="J17" s="76"/>
      <c r="K17" s="196">
        <f>'[1]План 2023'!$AL12</f>
        <v>545</v>
      </c>
      <c r="L17" s="76">
        <f>'[1]План 2023'!$AM12</f>
        <v>34789.269999999997</v>
      </c>
      <c r="M17" s="196">
        <f>'[1]План 2023'!$AR12</f>
        <v>0</v>
      </c>
      <c r="N17" s="76">
        <f>'[1]План 2023'!$AS12</f>
        <v>0</v>
      </c>
      <c r="O17" s="14">
        <f t="shared" si="0"/>
        <v>0</v>
      </c>
      <c r="P17" s="58">
        <f t="shared" si="1"/>
        <v>0</v>
      </c>
      <c r="Q17" s="14">
        <f t="shared" si="2"/>
        <v>0</v>
      </c>
      <c r="R17" s="58">
        <f t="shared" si="3"/>
        <v>0</v>
      </c>
      <c r="S17" s="5"/>
      <c r="T17" s="79"/>
      <c r="U17" s="79"/>
      <c r="V17" s="79"/>
      <c r="W17" s="5"/>
      <c r="X17" s="79"/>
      <c r="Y17" s="79"/>
      <c r="Z17" s="79"/>
      <c r="AA17" s="5"/>
      <c r="AB17" s="15"/>
      <c r="AC17" s="16"/>
      <c r="AD17" s="60"/>
      <c r="AE17" s="60"/>
      <c r="AF17" s="37"/>
    </row>
    <row r="18" spans="1:32" x14ac:dyDescent="0.25">
      <c r="A18" s="225">
        <f>'Скорая медицинская помощь'!A18</f>
        <v>5</v>
      </c>
      <c r="B18" s="61" t="str">
        <f>'Скорая медицинская помощь'!C18</f>
        <v>ГБУЗ КККД</v>
      </c>
      <c r="C18" s="12">
        <f>'[2]План 2023'!$AL13</f>
        <v>940</v>
      </c>
      <c r="D18" s="76">
        <f>'[2]План 2023'!$AM13</f>
        <v>42637.990000000005</v>
      </c>
      <c r="E18" s="12">
        <f>'[2]План 2023'!$AR13</f>
        <v>0</v>
      </c>
      <c r="F18" s="76">
        <f>'[2]План 2023'!$AS13</f>
        <v>0</v>
      </c>
      <c r="G18" s="76">
        <f>'[3]СВОД по МО'!$IH20</f>
        <v>716</v>
      </c>
      <c r="H18" s="76">
        <f>'[3]СВОД по МО'!$IN20</f>
        <v>31592.605780000002</v>
      </c>
      <c r="I18" s="76"/>
      <c r="J18" s="76"/>
      <c r="K18" s="196">
        <f>'[1]План 2023'!$AL13</f>
        <v>940</v>
      </c>
      <c r="L18" s="76">
        <f>'[1]План 2023'!$AM13</f>
        <v>42637.990000000005</v>
      </c>
      <c r="M18" s="196">
        <f>'[1]План 2023'!$AR13</f>
        <v>0</v>
      </c>
      <c r="N18" s="76">
        <f>'[1]План 2023'!$AS13</f>
        <v>0</v>
      </c>
      <c r="O18" s="14">
        <f t="shared" si="0"/>
        <v>0</v>
      </c>
      <c r="P18" s="58">
        <f t="shared" si="1"/>
        <v>0</v>
      </c>
      <c r="Q18" s="14">
        <f t="shared" si="2"/>
        <v>0</v>
      </c>
      <c r="R18" s="58">
        <f t="shared" si="3"/>
        <v>0</v>
      </c>
      <c r="S18" s="5"/>
      <c r="T18" s="79"/>
      <c r="U18" s="79"/>
      <c r="V18" s="79"/>
      <c r="W18" s="5"/>
      <c r="X18" s="79"/>
      <c r="Y18" s="79"/>
      <c r="Z18" s="79"/>
      <c r="AA18" s="5"/>
      <c r="AB18" s="15"/>
      <c r="AC18" s="16"/>
      <c r="AD18" s="60"/>
      <c r="AE18" s="60"/>
      <c r="AF18" s="37"/>
    </row>
    <row r="19" spans="1:32" x14ac:dyDescent="0.25">
      <c r="A19" s="225">
        <f>'Скорая медицинская помощь'!A19</f>
        <v>6</v>
      </c>
      <c r="B19" s="61" t="str">
        <f>'Скорая медицинская помощь'!C19</f>
        <v>ГБУЗ ККОД</v>
      </c>
      <c r="C19" s="12">
        <f>'[2]План 2023'!$AL14</f>
        <v>2911</v>
      </c>
      <c r="D19" s="76">
        <f>'[2]План 2023'!$AM14</f>
        <v>721729.85000000009</v>
      </c>
      <c r="E19" s="12">
        <f>'[2]План 2023'!$AR14</f>
        <v>0</v>
      </c>
      <c r="F19" s="76">
        <f>'[2]План 2023'!$AS14</f>
        <v>0</v>
      </c>
      <c r="G19" s="76">
        <f>'[3]СВОД по МО'!$IH21</f>
        <v>2477</v>
      </c>
      <c r="H19" s="76">
        <f>'[3]СВОД по МО'!$IN21</f>
        <v>577285.52258999995</v>
      </c>
      <c r="I19" s="76"/>
      <c r="J19" s="76"/>
      <c r="K19" s="196">
        <f>'[1]План 2023'!$AL14</f>
        <v>2911</v>
      </c>
      <c r="L19" s="76">
        <f>'[1]План 2023'!$AM14</f>
        <v>721729.85000000009</v>
      </c>
      <c r="M19" s="196">
        <f>'[1]План 2023'!$AR14</f>
        <v>0</v>
      </c>
      <c r="N19" s="76">
        <f>'[1]План 2023'!$AS14</f>
        <v>0</v>
      </c>
      <c r="O19" s="14">
        <f t="shared" si="0"/>
        <v>0</v>
      </c>
      <c r="P19" s="58">
        <f t="shared" si="1"/>
        <v>0</v>
      </c>
      <c r="Q19" s="14">
        <f t="shared" si="2"/>
        <v>0</v>
      </c>
      <c r="R19" s="58">
        <f t="shared" si="3"/>
        <v>0</v>
      </c>
      <c r="S19" s="5">
        <v>-61</v>
      </c>
      <c r="T19" s="79">
        <v>-44135.27</v>
      </c>
      <c r="U19" s="79"/>
      <c r="V19" s="79"/>
      <c r="W19" s="5"/>
      <c r="X19" s="79"/>
      <c r="Y19" s="79"/>
      <c r="Z19" s="79"/>
      <c r="AA19" s="5"/>
      <c r="AB19" s="15"/>
      <c r="AC19" s="16"/>
      <c r="AD19" s="60"/>
      <c r="AE19" s="60"/>
      <c r="AF19" s="37"/>
    </row>
    <row r="20" spans="1:32" ht="18" customHeight="1" x14ac:dyDescent="0.25">
      <c r="A20" s="225">
        <f>'Скорая медицинская помощь'!A20</f>
        <v>7</v>
      </c>
      <c r="B20" s="61" t="str">
        <f>'Скорая медицинская помощь'!C20</f>
        <v>ГБУЗ КОБ</v>
      </c>
      <c r="C20" s="12">
        <f>'[2]План 2023'!$AL15</f>
        <v>315</v>
      </c>
      <c r="D20" s="76">
        <f>'[2]План 2023'!$AM15</f>
        <v>14842.109999999997</v>
      </c>
      <c r="E20" s="12">
        <f>'[2]План 2023'!$AR15</f>
        <v>0</v>
      </c>
      <c r="F20" s="76">
        <f>'[2]План 2023'!$AS15</f>
        <v>0</v>
      </c>
      <c r="G20" s="76">
        <f>'[3]СВОД по МО'!$IH22</f>
        <v>263</v>
      </c>
      <c r="H20" s="76">
        <f>'[3]СВОД по МО'!$IN22</f>
        <v>12022.63271</v>
      </c>
      <c r="I20" s="76"/>
      <c r="J20" s="76"/>
      <c r="K20" s="196">
        <f>'[1]План 2023'!$AL15</f>
        <v>315</v>
      </c>
      <c r="L20" s="76">
        <f>'[1]План 2023'!$AM15</f>
        <v>14842.109999999997</v>
      </c>
      <c r="M20" s="196">
        <f>'[1]План 2023'!$AR15</f>
        <v>0</v>
      </c>
      <c r="N20" s="76">
        <f>'[1]План 2023'!$AS15</f>
        <v>0</v>
      </c>
      <c r="O20" s="14">
        <f t="shared" si="0"/>
        <v>0</v>
      </c>
      <c r="P20" s="58">
        <f t="shared" si="1"/>
        <v>0</v>
      </c>
      <c r="Q20" s="14">
        <f t="shared" si="2"/>
        <v>0</v>
      </c>
      <c r="R20" s="58">
        <f t="shared" si="3"/>
        <v>0</v>
      </c>
      <c r="S20" s="79"/>
      <c r="T20" s="79"/>
      <c r="U20" s="79"/>
      <c r="V20" s="79"/>
      <c r="W20" s="5"/>
      <c r="X20" s="79"/>
      <c r="Y20" s="79"/>
      <c r="Z20" s="79"/>
      <c r="AA20" s="5"/>
      <c r="AB20" s="15"/>
      <c r="AC20" s="16"/>
      <c r="AD20" s="60"/>
      <c r="AE20" s="60"/>
      <c r="AF20" s="37"/>
    </row>
    <row r="21" spans="1:32" x14ac:dyDescent="0.25">
      <c r="A21" s="225">
        <f>'Скорая медицинская помощь'!A21</f>
        <v>8</v>
      </c>
      <c r="B21" s="61" t="str">
        <f>'Скорая медицинская помощь'!C21</f>
        <v>ГБУЗ КК "ПЕТРОПАВЛОВСК-КАМЧАТСКАЯ ГОРОДСКАЯ БОЛЬНИЦА № 1"</v>
      </c>
      <c r="C21" s="12">
        <f>'[2]План 2023'!$AL16</f>
        <v>252</v>
      </c>
      <c r="D21" s="76">
        <f>'[2]План 2023'!$AM16</f>
        <v>13425.75</v>
      </c>
      <c r="E21" s="12">
        <f>'[2]План 2023'!$AR16</f>
        <v>0</v>
      </c>
      <c r="F21" s="76">
        <f>'[2]План 2023'!$AS16</f>
        <v>0</v>
      </c>
      <c r="G21" s="76">
        <f>'[3]СВОД по МО'!$IH23</f>
        <v>158</v>
      </c>
      <c r="H21" s="76">
        <f>'[3]СВОД по МО'!$IN23</f>
        <v>7975.6883700000017</v>
      </c>
      <c r="I21" s="76"/>
      <c r="J21" s="76"/>
      <c r="K21" s="196">
        <f>'[1]План 2023'!$AL16</f>
        <v>252</v>
      </c>
      <c r="L21" s="76">
        <f>'[1]План 2023'!$AM16</f>
        <v>13425.75</v>
      </c>
      <c r="M21" s="196">
        <f>'[1]План 2023'!$AR16</f>
        <v>0</v>
      </c>
      <c r="N21" s="76">
        <f>'[1]План 2023'!$AS16</f>
        <v>0</v>
      </c>
      <c r="O21" s="14">
        <f t="shared" si="0"/>
        <v>0</v>
      </c>
      <c r="P21" s="58">
        <f t="shared" si="1"/>
        <v>0</v>
      </c>
      <c r="Q21" s="14">
        <f t="shared" si="2"/>
        <v>0</v>
      </c>
      <c r="R21" s="58">
        <f t="shared" si="3"/>
        <v>0</v>
      </c>
      <c r="S21" s="5"/>
      <c r="T21" s="79"/>
      <c r="U21" s="79"/>
      <c r="V21" s="79"/>
      <c r="W21" s="5"/>
      <c r="X21" s="79"/>
      <c r="Y21" s="79"/>
      <c r="Z21" s="79"/>
      <c r="AA21" s="5"/>
      <c r="AB21" s="15"/>
      <c r="AC21" s="16"/>
      <c r="AD21" s="60"/>
      <c r="AE21" s="60"/>
      <c r="AF21" s="37"/>
    </row>
    <row r="22" spans="1:32" x14ac:dyDescent="0.25">
      <c r="A22" s="225">
        <f>'Скорая медицинская помощь'!A22</f>
        <v>9</v>
      </c>
      <c r="B22" s="61" t="str">
        <f>'Скорая медицинская помощь'!C22</f>
        <v>ГБУЗ КК "ПЕТРОПАВЛОВСК-КАМЧАТСКАЯ ГОРОДСКАЯ БОЛЬНИЦА № 2"</v>
      </c>
      <c r="C22" s="12">
        <f>'[2]План 2023'!$AL17</f>
        <v>280</v>
      </c>
      <c r="D22" s="76">
        <f>'[2]План 2023'!$AM17</f>
        <v>13619.9</v>
      </c>
      <c r="E22" s="12">
        <f>'[2]План 2023'!$AR17</f>
        <v>106</v>
      </c>
      <c r="F22" s="76">
        <f>'[2]План 2023'!$AS17</f>
        <v>6082.3</v>
      </c>
      <c r="G22" s="76">
        <f>'[3]СВОД по МО'!$IH24</f>
        <v>211</v>
      </c>
      <c r="H22" s="76">
        <f>'[3]СВОД по МО'!$IN24</f>
        <v>9661.2283599999992</v>
      </c>
      <c r="I22" s="76">
        <f>'[3]410009'!$DG$32</f>
        <v>82</v>
      </c>
      <c r="J22" s="76">
        <f>'[3]410009'!$DM$32</f>
        <v>5452.8961799999997</v>
      </c>
      <c r="K22" s="196">
        <f>'[1]План 2023'!$AL17</f>
        <v>280</v>
      </c>
      <c r="L22" s="76">
        <f>'[1]План 2023'!$AM17</f>
        <v>13619.9</v>
      </c>
      <c r="M22" s="196">
        <f>'[1]План 2023'!$AR17</f>
        <v>106</v>
      </c>
      <c r="N22" s="76">
        <f>'[1]План 2023'!$AS17</f>
        <v>6082.3</v>
      </c>
      <c r="O22" s="14">
        <f t="shared" si="0"/>
        <v>0</v>
      </c>
      <c r="P22" s="58">
        <f t="shared" si="1"/>
        <v>0</v>
      </c>
      <c r="Q22" s="14">
        <f t="shared" si="2"/>
        <v>0</v>
      </c>
      <c r="R22" s="58">
        <f t="shared" si="3"/>
        <v>0</v>
      </c>
      <c r="S22" s="5"/>
      <c r="T22" s="79"/>
      <c r="U22" s="79"/>
      <c r="V22" s="79"/>
      <c r="W22" s="5"/>
      <c r="X22" s="79"/>
      <c r="Y22" s="5"/>
      <c r="Z22" s="79"/>
      <c r="AA22" s="5"/>
      <c r="AB22" s="15"/>
      <c r="AC22" s="16"/>
      <c r="AD22" s="60"/>
      <c r="AE22" s="60"/>
      <c r="AF22" s="37"/>
    </row>
    <row r="23" spans="1:32" x14ac:dyDescent="0.25">
      <c r="A23" s="225">
        <f>'Скорая медицинская помощь'!A23</f>
        <v>10</v>
      </c>
      <c r="B23" s="61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2023'!$AL18</f>
        <v>0</v>
      </c>
      <c r="D23" s="76">
        <f>'[2]План 2023'!$AM18</f>
        <v>0</v>
      </c>
      <c r="E23" s="12">
        <f>'[2]План 2023'!$AR18</f>
        <v>0</v>
      </c>
      <c r="F23" s="76">
        <f>'[2]План 2023'!$AS18</f>
        <v>0</v>
      </c>
      <c r="G23" s="76">
        <f>'[3]СВОД по МО'!$IH25</f>
        <v>0</v>
      </c>
      <c r="H23" s="76">
        <f>'[3]СВОД по МО'!$IN25</f>
        <v>0</v>
      </c>
      <c r="I23" s="76"/>
      <c r="J23" s="76"/>
      <c r="K23" s="196">
        <f>'[1]План 2023'!$AL18</f>
        <v>0</v>
      </c>
      <c r="L23" s="76">
        <f>'[1]План 2023'!$AM18</f>
        <v>0</v>
      </c>
      <c r="M23" s="196">
        <f>'[1]План 2023'!$AR18</f>
        <v>0</v>
      </c>
      <c r="N23" s="76">
        <f>'[1]План 2023'!$AS18</f>
        <v>0</v>
      </c>
      <c r="O23" s="14">
        <f t="shared" si="0"/>
        <v>0</v>
      </c>
      <c r="P23" s="58">
        <f t="shared" si="1"/>
        <v>0</v>
      </c>
      <c r="Q23" s="14">
        <f t="shared" si="2"/>
        <v>0</v>
      </c>
      <c r="R23" s="58">
        <f t="shared" si="3"/>
        <v>0</v>
      </c>
      <c r="S23" s="5"/>
      <c r="T23" s="79"/>
      <c r="U23" s="79"/>
      <c r="V23" s="79"/>
      <c r="W23" s="5"/>
      <c r="X23" s="79"/>
      <c r="Y23" s="79"/>
      <c r="Z23" s="79"/>
      <c r="AA23" s="5"/>
      <c r="AB23" s="15"/>
      <c r="AC23" s="16"/>
      <c r="AD23" s="60"/>
      <c r="AE23" s="60"/>
      <c r="AF23" s="37"/>
    </row>
    <row r="24" spans="1:32" x14ac:dyDescent="0.25">
      <c r="A24" s="225">
        <f>'Скорая медицинская помощь'!A24</f>
        <v>11</v>
      </c>
      <c r="B24" s="61" t="str">
        <f>'Скорая медицинская помощь'!C24</f>
        <v>ГБУЗ КК "ПЕТРОПАВЛОВСК - КАМЧАТСКАЯ ГОРОДСКАЯ ПОЛИКЛИНИКА № 1"</v>
      </c>
      <c r="C24" s="12">
        <f>'[2]План 2023'!$AL19</f>
        <v>1000</v>
      </c>
      <c r="D24" s="76">
        <f>'[2]План 2023'!$AM19</f>
        <v>53419.68</v>
      </c>
      <c r="E24" s="12">
        <f>'[2]План 2023'!$AR19</f>
        <v>0</v>
      </c>
      <c r="F24" s="76">
        <f>'[2]План 2023'!$AS19</f>
        <v>0</v>
      </c>
      <c r="G24" s="76">
        <f>'[3]СВОД по МО'!$IH26</f>
        <v>679</v>
      </c>
      <c r="H24" s="76">
        <f>'[3]СВОД по МО'!$IN26</f>
        <v>33599.065689999996</v>
      </c>
      <c r="I24" s="76"/>
      <c r="J24" s="76"/>
      <c r="K24" s="196">
        <f>'[1]План 2023'!$AL19</f>
        <v>1000</v>
      </c>
      <c r="L24" s="76">
        <f>'[1]План 2023'!$AM19</f>
        <v>53419.68</v>
      </c>
      <c r="M24" s="196">
        <f>'[1]План 2023'!$AR19</f>
        <v>0</v>
      </c>
      <c r="N24" s="76">
        <f>'[1]План 2023'!$AS19</f>
        <v>0</v>
      </c>
      <c r="O24" s="14">
        <f t="shared" si="0"/>
        <v>0</v>
      </c>
      <c r="P24" s="58">
        <f t="shared" si="1"/>
        <v>0</v>
      </c>
      <c r="Q24" s="14">
        <f t="shared" si="2"/>
        <v>0</v>
      </c>
      <c r="R24" s="58">
        <f t="shared" si="3"/>
        <v>0</v>
      </c>
      <c r="S24" s="5"/>
      <c r="T24" s="79"/>
      <c r="U24" s="79"/>
      <c r="V24" s="79"/>
      <c r="W24" s="5"/>
      <c r="X24" s="79"/>
      <c r="Y24" s="79"/>
      <c r="Z24" s="79"/>
      <c r="AA24" s="5"/>
      <c r="AB24" s="15"/>
      <c r="AC24" s="16"/>
      <c r="AD24" s="60"/>
      <c r="AE24" s="60"/>
      <c r="AF24" s="37"/>
    </row>
    <row r="25" spans="1:32" ht="15.75" customHeight="1" x14ac:dyDescent="0.25">
      <c r="A25" s="225">
        <f>'Скорая медицинская помощь'!A25</f>
        <v>12</v>
      </c>
      <c r="B25" s="61" t="str">
        <f>'Скорая медицинская помощь'!C25</f>
        <v>ГБУЗ КК ПК ГП №3</v>
      </c>
      <c r="C25" s="12">
        <f>'[2]План 2023'!$AL20</f>
        <v>1218</v>
      </c>
      <c r="D25" s="76">
        <f>'[2]План 2023'!$AM20</f>
        <v>70098.210000000006</v>
      </c>
      <c r="E25" s="12">
        <f>'[2]План 2023'!$AR20</f>
        <v>200</v>
      </c>
      <c r="F25" s="76">
        <f>'[2]План 2023'!$AS20</f>
        <v>17905.650000000001</v>
      </c>
      <c r="G25" s="76">
        <f>'[3]СВОД по МО'!$IH27</f>
        <v>1068</v>
      </c>
      <c r="H25" s="76">
        <f>'[3]СВОД по МО'!$IN27</f>
        <v>62119.919569999984</v>
      </c>
      <c r="I25" s="76">
        <f>'[3]410012'!$DG$32</f>
        <v>155</v>
      </c>
      <c r="J25" s="76">
        <f>'[3]410012'!$DM$32</f>
        <v>13994.744859999999</v>
      </c>
      <c r="K25" s="196">
        <f>'[1]План 2023'!$AL20</f>
        <v>1218</v>
      </c>
      <c r="L25" s="76">
        <f>'[1]План 2023'!$AM20</f>
        <v>70098.210000000006</v>
      </c>
      <c r="M25" s="196">
        <f>'[1]План 2023'!$AR20</f>
        <v>200</v>
      </c>
      <c r="N25" s="76">
        <f>'[1]План 2023'!$AS20</f>
        <v>17905.650000000001</v>
      </c>
      <c r="O25" s="14">
        <f t="shared" si="0"/>
        <v>0</v>
      </c>
      <c r="P25" s="58">
        <f t="shared" si="1"/>
        <v>0</v>
      </c>
      <c r="Q25" s="14">
        <f t="shared" si="2"/>
        <v>0</v>
      </c>
      <c r="R25" s="58">
        <f t="shared" si="3"/>
        <v>0</v>
      </c>
      <c r="S25" s="5">
        <v>-9</v>
      </c>
      <c r="T25" s="79">
        <v>-1124.1300000000001</v>
      </c>
      <c r="U25" s="79">
        <v>-9</v>
      </c>
      <c r="V25" s="79">
        <v>-1124.1300000000001</v>
      </c>
      <c r="W25" s="5"/>
      <c r="X25" s="79"/>
      <c r="Y25" s="79"/>
      <c r="Z25" s="79"/>
      <c r="AA25" s="5"/>
      <c r="AB25" s="15"/>
      <c r="AC25" s="16"/>
      <c r="AD25" s="60"/>
      <c r="AE25" s="60"/>
      <c r="AF25" s="37"/>
    </row>
    <row r="26" spans="1:32" x14ac:dyDescent="0.25">
      <c r="A26" s="225">
        <f>'Скорая медицинская помощь'!A26</f>
        <v>13</v>
      </c>
      <c r="B26" s="61" t="str">
        <f>'Скорая медицинская помощь'!C26</f>
        <v>ГБУЗ ККРД</v>
      </c>
      <c r="C26" s="12">
        <f>'[2]План 2023'!$AL21</f>
        <v>750</v>
      </c>
      <c r="D26" s="76">
        <f>'[2]План 2023'!$AM21</f>
        <v>34818.33</v>
      </c>
      <c r="E26" s="12">
        <f>'[2]План 2023'!$AR21</f>
        <v>0</v>
      </c>
      <c r="F26" s="76">
        <f>'[2]План 2023'!$AS21</f>
        <v>0</v>
      </c>
      <c r="G26" s="76">
        <f>'[3]СВОД по МО'!$IH28</f>
        <v>599</v>
      </c>
      <c r="H26" s="76">
        <f>'[3]СВОД по МО'!$IN28</f>
        <v>27063.132739999994</v>
      </c>
      <c r="I26" s="76"/>
      <c r="J26" s="76"/>
      <c r="K26" s="196">
        <f>'[1]План 2023'!$AL21</f>
        <v>750</v>
      </c>
      <c r="L26" s="76">
        <f>'[1]План 2023'!$AM21</f>
        <v>34818.33</v>
      </c>
      <c r="M26" s="196">
        <f>'[1]План 2023'!$AR21</f>
        <v>0</v>
      </c>
      <c r="N26" s="76">
        <f>'[1]План 2023'!$AS21</f>
        <v>0</v>
      </c>
      <c r="O26" s="14">
        <f t="shared" si="0"/>
        <v>0</v>
      </c>
      <c r="P26" s="58">
        <f t="shared" si="1"/>
        <v>0</v>
      </c>
      <c r="Q26" s="14">
        <f t="shared" si="2"/>
        <v>0</v>
      </c>
      <c r="R26" s="58">
        <f t="shared" si="3"/>
        <v>0</v>
      </c>
      <c r="S26" s="5"/>
      <c r="T26" s="79"/>
      <c r="U26" s="79"/>
      <c r="V26" s="79"/>
      <c r="W26" s="5"/>
      <c r="X26" s="79"/>
      <c r="Y26" s="79"/>
      <c r="Z26" s="79"/>
      <c r="AA26" s="5"/>
      <c r="AB26" s="15"/>
      <c r="AC26" s="16"/>
      <c r="AD26" s="60"/>
      <c r="AE26" s="60"/>
      <c r="AF26" s="37"/>
    </row>
    <row r="27" spans="1:32" x14ac:dyDescent="0.25">
      <c r="A27" s="225">
        <f>'Скорая медицинская помощь'!A27</f>
        <v>14</v>
      </c>
      <c r="B27" s="61" t="str">
        <f>'Скорая медицинская помощь'!C27</f>
        <v>ГБУЗ КК П-КГСП</v>
      </c>
      <c r="C27" s="12">
        <f>'[2]План 2023'!$AL22</f>
        <v>0</v>
      </c>
      <c r="D27" s="76">
        <f>'[2]План 2023'!$AM22</f>
        <v>0</v>
      </c>
      <c r="E27" s="12">
        <f>'[2]План 2023'!$AR22</f>
        <v>0</v>
      </c>
      <c r="F27" s="76">
        <f>'[2]План 2023'!$AS22</f>
        <v>0</v>
      </c>
      <c r="G27" s="76">
        <f>'[3]СВОД по МО'!$IH29</f>
        <v>0</v>
      </c>
      <c r="H27" s="76">
        <f>'[3]СВОД по МО'!$IN29</f>
        <v>0</v>
      </c>
      <c r="I27" s="76"/>
      <c r="J27" s="76"/>
      <c r="K27" s="196">
        <f>'[1]План 2023'!$AL22</f>
        <v>0</v>
      </c>
      <c r="L27" s="76">
        <f>'[1]План 2023'!$AM22</f>
        <v>0</v>
      </c>
      <c r="M27" s="196">
        <f>'[1]План 2023'!$AR22</f>
        <v>0</v>
      </c>
      <c r="N27" s="76">
        <f>'[1]План 2023'!$AS22</f>
        <v>0</v>
      </c>
      <c r="O27" s="14">
        <f t="shared" si="0"/>
        <v>0</v>
      </c>
      <c r="P27" s="58">
        <f t="shared" si="1"/>
        <v>0</v>
      </c>
      <c r="Q27" s="14">
        <f t="shared" si="2"/>
        <v>0</v>
      </c>
      <c r="R27" s="58">
        <f t="shared" si="3"/>
        <v>0</v>
      </c>
      <c r="S27" s="5"/>
      <c r="T27" s="79"/>
      <c r="U27" s="79"/>
      <c r="V27" s="79"/>
      <c r="W27" s="5"/>
      <c r="X27" s="79"/>
      <c r="Y27" s="79"/>
      <c r="Z27" s="79"/>
      <c r="AA27" s="5"/>
      <c r="AB27" s="15"/>
      <c r="AC27" s="16"/>
      <c r="AD27" s="60"/>
      <c r="AE27" s="60"/>
      <c r="AF27" s="37"/>
    </row>
    <row r="28" spans="1:32" x14ac:dyDescent="0.25">
      <c r="A28" s="225">
        <f>'Скорая медицинская помощь'!A28</f>
        <v>15</v>
      </c>
      <c r="B28" s="61" t="str">
        <f>'Скорая медицинская помощь'!C28</f>
        <v>ГБУЗ КК ПК ГДП №1</v>
      </c>
      <c r="C28" s="12">
        <f>'[2]План 2023'!$AL23</f>
        <v>468</v>
      </c>
      <c r="D28" s="76">
        <f>'[2]План 2023'!$AM23</f>
        <v>39134.830698000005</v>
      </c>
      <c r="E28" s="12">
        <f>'[2]План 2023'!$AR23</f>
        <v>168</v>
      </c>
      <c r="F28" s="76">
        <f>'[2]План 2023'!$AS23</f>
        <v>20619.660698000003</v>
      </c>
      <c r="G28" s="76">
        <f>'[3]СВОД по МО'!$IH30</f>
        <v>410</v>
      </c>
      <c r="H28" s="76">
        <f>'[3]СВОД по МО'!$IN30</f>
        <v>31586.896100000002</v>
      </c>
      <c r="I28" s="76">
        <f>'[3]410015'!$DG$32</f>
        <v>164</v>
      </c>
      <c r="J28" s="76">
        <f>'[3]410015'!$DM$32</f>
        <v>19827.353279999999</v>
      </c>
      <c r="K28" s="196">
        <f>'[1]План 2023'!$AL23</f>
        <v>468</v>
      </c>
      <c r="L28" s="76">
        <f>'[1]План 2023'!$AM23</f>
        <v>39134.830698000005</v>
      </c>
      <c r="M28" s="196">
        <f>'[1]План 2023'!$AR23</f>
        <v>168</v>
      </c>
      <c r="N28" s="76">
        <f>'[1]План 2023'!$AS23</f>
        <v>20619.660698000003</v>
      </c>
      <c r="O28" s="14">
        <f t="shared" si="0"/>
        <v>0</v>
      </c>
      <c r="P28" s="58">
        <f t="shared" si="1"/>
        <v>0</v>
      </c>
      <c r="Q28" s="14">
        <f t="shared" si="2"/>
        <v>0</v>
      </c>
      <c r="R28" s="58">
        <f t="shared" si="3"/>
        <v>0</v>
      </c>
      <c r="S28" s="5"/>
      <c r="T28" s="79"/>
      <c r="U28" s="79"/>
      <c r="V28" s="79"/>
      <c r="W28" s="5"/>
      <c r="X28" s="79"/>
      <c r="Y28" s="5"/>
      <c r="Z28" s="79"/>
      <c r="AA28" s="5"/>
      <c r="AB28" s="15"/>
      <c r="AC28" s="16"/>
      <c r="AD28" s="60"/>
      <c r="AE28" s="60"/>
      <c r="AF28" s="37"/>
    </row>
    <row r="29" spans="1:32" x14ac:dyDescent="0.25">
      <c r="A29" s="225">
        <f>'Скорая медицинская помощь'!A29</f>
        <v>16</v>
      </c>
      <c r="B29" s="61" t="str">
        <f>'Скорая медицинская помощь'!C29</f>
        <v>ГБУЗ КК ПК ГДП № 2</v>
      </c>
      <c r="C29" s="12">
        <f>'[2]План 2023'!$AL24</f>
        <v>164</v>
      </c>
      <c r="D29" s="76">
        <f>'[2]План 2023'!$AM24</f>
        <v>11238.36</v>
      </c>
      <c r="E29" s="12">
        <f>'[2]План 2023'!$AR24</f>
        <v>44</v>
      </c>
      <c r="F29" s="76">
        <f>'[2]План 2023'!$AS24</f>
        <v>4335.37</v>
      </c>
      <c r="G29" s="76">
        <f>'[3]СВОД по МО'!$IH31</f>
        <v>109</v>
      </c>
      <c r="H29" s="76">
        <f>'[3]СВОД по МО'!$IN31</f>
        <v>8347.8248500000009</v>
      </c>
      <c r="I29" s="76">
        <f>'[3]410016'!$DG$32</f>
        <v>28</v>
      </c>
      <c r="J29" s="76">
        <f>'[3]410016'!$DM$32</f>
        <v>3677.78703</v>
      </c>
      <c r="K29" s="196">
        <f>'[1]План 2023'!$AL24</f>
        <v>164</v>
      </c>
      <c r="L29" s="76">
        <f>'[1]План 2023'!$AM24</f>
        <v>11238.36</v>
      </c>
      <c r="M29" s="196">
        <f>'[1]План 2023'!$AR24</f>
        <v>44</v>
      </c>
      <c r="N29" s="76">
        <f>'[1]План 2023'!$AS24</f>
        <v>4335.37</v>
      </c>
      <c r="O29" s="14">
        <f t="shared" si="0"/>
        <v>0</v>
      </c>
      <c r="P29" s="58">
        <f t="shared" si="1"/>
        <v>0</v>
      </c>
      <c r="Q29" s="14">
        <f t="shared" si="2"/>
        <v>0</v>
      </c>
      <c r="R29" s="58">
        <f t="shared" si="3"/>
        <v>0</v>
      </c>
      <c r="S29" s="5">
        <v>-18</v>
      </c>
      <c r="T29" s="79">
        <v>555.33000000000004</v>
      </c>
      <c r="U29" s="79">
        <v>1</v>
      </c>
      <c r="V29" s="79">
        <v>1648.3</v>
      </c>
      <c r="W29" s="5"/>
      <c r="X29" s="79"/>
      <c r="Y29" s="79"/>
      <c r="Z29" s="79"/>
      <c r="AA29" s="5"/>
      <c r="AB29" s="15"/>
      <c r="AC29" s="16"/>
      <c r="AD29" s="60"/>
      <c r="AE29" s="60"/>
      <c r="AF29" s="37"/>
    </row>
    <row r="30" spans="1:32" x14ac:dyDescent="0.25">
      <c r="A30" s="225">
        <f>'Скорая медицинская помощь'!A30</f>
        <v>17</v>
      </c>
      <c r="B30" s="61" t="str">
        <f>'Скорая медицинская помощь'!C30</f>
        <v>ГБУЗ КК ПК ГДСП</v>
      </c>
      <c r="C30" s="12">
        <f>'[2]План 2023'!$AL25</f>
        <v>0</v>
      </c>
      <c r="D30" s="76">
        <f>'[2]План 2023'!$AM25</f>
        <v>0</v>
      </c>
      <c r="E30" s="12">
        <f>'[2]План 2023'!$AR25</f>
        <v>0</v>
      </c>
      <c r="F30" s="76">
        <f>'[2]План 2023'!$AS25</f>
        <v>0</v>
      </c>
      <c r="G30" s="76">
        <f>'[3]СВОД по МО'!$IH32</f>
        <v>0</v>
      </c>
      <c r="H30" s="76">
        <f>'[3]СВОД по МО'!$IN32</f>
        <v>0</v>
      </c>
      <c r="I30" s="76"/>
      <c r="J30" s="76"/>
      <c r="K30" s="196">
        <f>'[1]План 2023'!$AL25</f>
        <v>0</v>
      </c>
      <c r="L30" s="76">
        <f>'[1]План 2023'!$AM25</f>
        <v>0</v>
      </c>
      <c r="M30" s="196">
        <f>'[1]План 2023'!$AR25</f>
        <v>0</v>
      </c>
      <c r="N30" s="76">
        <f>'[1]План 2023'!$AS25</f>
        <v>0</v>
      </c>
      <c r="O30" s="14">
        <f t="shared" si="0"/>
        <v>0</v>
      </c>
      <c r="P30" s="58">
        <f t="shared" si="1"/>
        <v>0</v>
      </c>
      <c r="Q30" s="14">
        <f t="shared" si="2"/>
        <v>0</v>
      </c>
      <c r="R30" s="58">
        <f t="shared" si="3"/>
        <v>0</v>
      </c>
      <c r="S30" s="5"/>
      <c r="T30" s="79"/>
      <c r="U30" s="79"/>
      <c r="V30" s="79"/>
      <c r="W30" s="5"/>
      <c r="X30" s="79"/>
      <c r="Y30" s="79"/>
      <c r="Z30" s="79"/>
      <c r="AA30" s="5"/>
      <c r="AB30" s="15"/>
      <c r="AC30" s="16"/>
      <c r="AD30" s="60"/>
      <c r="AE30" s="60"/>
      <c r="AF30" s="37"/>
    </row>
    <row r="31" spans="1:32" x14ac:dyDescent="0.25">
      <c r="A31" s="225">
        <f>'Скорая медицинская помощь'!A31</f>
        <v>18</v>
      </c>
      <c r="B31" s="61" t="str">
        <f>'Скорая медицинская помощь'!C31</f>
        <v>ГБУЗ КК ЕРБ</v>
      </c>
      <c r="C31" s="12">
        <f>'[2]План 2023'!$AL26</f>
        <v>900</v>
      </c>
      <c r="D31" s="76">
        <f>'[2]План 2023'!$AM26</f>
        <v>55453.539999999994</v>
      </c>
      <c r="E31" s="12">
        <f>'[2]План 2023'!$AR26</f>
        <v>0</v>
      </c>
      <c r="F31" s="76">
        <f>'[2]План 2023'!$AS26</f>
        <v>0</v>
      </c>
      <c r="G31" s="76">
        <f>'[3]СВОД по МО'!$IH33</f>
        <v>696</v>
      </c>
      <c r="H31" s="76">
        <f>'[3]СВОД по МО'!$IN33</f>
        <v>45118.069319999995</v>
      </c>
      <c r="I31" s="76"/>
      <c r="J31" s="76"/>
      <c r="K31" s="196">
        <f>'[1]План 2023'!$AL26</f>
        <v>900</v>
      </c>
      <c r="L31" s="76">
        <f>'[1]План 2023'!$AM26</f>
        <v>55453.539999999994</v>
      </c>
      <c r="M31" s="196">
        <f>'[1]План 2023'!$AR26</f>
        <v>0</v>
      </c>
      <c r="N31" s="76">
        <f>'[1]План 2023'!$AS26</f>
        <v>0</v>
      </c>
      <c r="O31" s="14">
        <f t="shared" si="0"/>
        <v>0</v>
      </c>
      <c r="P31" s="58">
        <f t="shared" si="1"/>
        <v>0</v>
      </c>
      <c r="Q31" s="14">
        <f t="shared" si="2"/>
        <v>0</v>
      </c>
      <c r="R31" s="58">
        <f t="shared" si="3"/>
        <v>0</v>
      </c>
      <c r="S31" s="5"/>
      <c r="T31" s="79"/>
      <c r="U31" s="79"/>
      <c r="V31" s="79"/>
      <c r="W31" s="5"/>
      <c r="X31" s="79"/>
      <c r="Y31" s="79"/>
      <c r="Z31" s="79"/>
      <c r="AA31" s="5"/>
      <c r="AB31" s="15"/>
      <c r="AC31" s="16"/>
      <c r="AD31" s="60"/>
      <c r="AE31" s="60"/>
      <c r="AF31" s="37"/>
    </row>
    <row r="32" spans="1:32" x14ac:dyDescent="0.25">
      <c r="A32" s="225">
        <f>'Скорая медицинская помощь'!A32</f>
        <v>18</v>
      </c>
      <c r="B32" s="61" t="str">
        <f>'Скорая медицинская помощь'!C32</f>
        <v>ГБУЗ КК ЕРСП</v>
      </c>
      <c r="C32" s="12">
        <f>'[2]План 2023'!$AL27</f>
        <v>0</v>
      </c>
      <c r="D32" s="76">
        <f>'[2]План 2023'!$AM27</f>
        <v>0</v>
      </c>
      <c r="E32" s="12">
        <f>'[2]План 2023'!$AR27</f>
        <v>0</v>
      </c>
      <c r="F32" s="76">
        <f>'[2]План 2023'!$AS27</f>
        <v>0</v>
      </c>
      <c r="G32" s="76">
        <f>'[3]СВОД по МО'!$IH34</f>
        <v>0</v>
      </c>
      <c r="H32" s="76">
        <f>'[3]СВОД по МО'!$IN34</f>
        <v>0</v>
      </c>
      <c r="I32" s="76"/>
      <c r="J32" s="76"/>
      <c r="K32" s="196">
        <f>'[1]План 2023'!$AL27</f>
        <v>0</v>
      </c>
      <c r="L32" s="76">
        <f>'[1]План 2023'!$AM27</f>
        <v>0</v>
      </c>
      <c r="M32" s="196">
        <f>'[1]План 2023'!$AR27</f>
        <v>0</v>
      </c>
      <c r="N32" s="76">
        <f>'[1]План 2023'!$AS27</f>
        <v>0</v>
      </c>
      <c r="O32" s="14">
        <f t="shared" si="0"/>
        <v>0</v>
      </c>
      <c r="P32" s="58">
        <f t="shared" si="1"/>
        <v>0</v>
      </c>
      <c r="Q32" s="14">
        <f t="shared" si="2"/>
        <v>0</v>
      </c>
      <c r="R32" s="58">
        <f t="shared" si="3"/>
        <v>0</v>
      </c>
      <c r="S32" s="5"/>
      <c r="T32" s="79"/>
      <c r="U32" s="79"/>
      <c r="V32" s="79"/>
      <c r="W32" s="5"/>
      <c r="X32" s="79"/>
      <c r="Y32" s="79"/>
      <c r="Z32" s="79"/>
      <c r="AA32" s="5"/>
      <c r="AB32" s="15"/>
      <c r="AC32" s="16"/>
      <c r="AD32" s="60"/>
      <c r="AE32" s="60"/>
      <c r="AF32" s="37"/>
    </row>
    <row r="33" spans="1:32" x14ac:dyDescent="0.25">
      <c r="A33" s="225">
        <f>'Скорая медицинская помощь'!A33</f>
        <v>19</v>
      </c>
      <c r="B33" s="61" t="str">
        <f>'Скорая медицинская помощь'!C33</f>
        <v>ГБУЗ КК "МИЛЬКОВСКАЯ РАЙОННАЯ БОЛЬНИЦА"</v>
      </c>
      <c r="C33" s="12">
        <f>'[2]План 2023'!$AL28</f>
        <v>895</v>
      </c>
      <c r="D33" s="76">
        <f>'[2]План 2023'!$AM28</f>
        <v>49453.21</v>
      </c>
      <c r="E33" s="12">
        <f>'[2]План 2023'!$AR28</f>
        <v>0</v>
      </c>
      <c r="F33" s="76">
        <f>'[2]План 2023'!$AS28</f>
        <v>0</v>
      </c>
      <c r="G33" s="76">
        <f>'[3]СВОД по МО'!$IH35</f>
        <v>730</v>
      </c>
      <c r="H33" s="76">
        <f>'[3]СВОД по МО'!$IN35</f>
        <v>40058.549539999993</v>
      </c>
      <c r="I33" s="76"/>
      <c r="J33" s="76"/>
      <c r="K33" s="196">
        <f>'[1]План 2023'!$AL28</f>
        <v>895</v>
      </c>
      <c r="L33" s="76">
        <f>'[1]План 2023'!$AM28</f>
        <v>49453.21</v>
      </c>
      <c r="M33" s="196">
        <f>'[1]План 2023'!$AR28</f>
        <v>0</v>
      </c>
      <c r="N33" s="76">
        <f>'[1]План 2023'!$AS28</f>
        <v>0</v>
      </c>
      <c r="O33" s="14">
        <f t="shared" si="0"/>
        <v>0</v>
      </c>
      <c r="P33" s="58">
        <f t="shared" si="1"/>
        <v>0</v>
      </c>
      <c r="Q33" s="14">
        <f t="shared" si="2"/>
        <v>0</v>
      </c>
      <c r="R33" s="58">
        <f t="shared" si="3"/>
        <v>0</v>
      </c>
      <c r="S33" s="5"/>
      <c r="T33" s="79"/>
      <c r="U33" s="79"/>
      <c r="V33" s="79"/>
      <c r="W33" s="5"/>
      <c r="X33" s="79"/>
      <c r="Y33" s="79"/>
      <c r="Z33" s="79"/>
      <c r="AA33" s="5"/>
      <c r="AB33" s="15"/>
      <c r="AC33" s="16"/>
      <c r="AD33" s="60"/>
      <c r="AE33" s="60"/>
      <c r="AF33" s="37"/>
    </row>
    <row r="34" spans="1:32" x14ac:dyDescent="0.25">
      <c r="A34" s="225">
        <f>'Скорая медицинская помощь'!A34</f>
        <v>20</v>
      </c>
      <c r="B34" s="61" t="str">
        <f>'Скорая медицинская помощь'!C34</f>
        <v>ГБУЗ КК "УСТЬ-БОЛЬШЕРЕЦКАЯ РБ"</v>
      </c>
      <c r="C34" s="12">
        <f>'[2]План 2023'!$AL29</f>
        <v>152</v>
      </c>
      <c r="D34" s="76">
        <f>'[2]План 2023'!$AM29</f>
        <v>10370.16</v>
      </c>
      <c r="E34" s="12">
        <f>'[2]План 2023'!$AR29</f>
        <v>0</v>
      </c>
      <c r="F34" s="76">
        <f>'[2]План 2023'!$AS29</f>
        <v>0</v>
      </c>
      <c r="G34" s="76">
        <f>'[3]СВОД по МО'!$IH36</f>
        <v>112</v>
      </c>
      <c r="H34" s="76">
        <f>'[3]СВОД по МО'!$IN36</f>
        <v>8399.9325100000005</v>
      </c>
      <c r="I34" s="76"/>
      <c r="J34" s="76"/>
      <c r="K34" s="196">
        <f>'[1]План 2023'!$AL29</f>
        <v>152</v>
      </c>
      <c r="L34" s="76">
        <f>'[1]План 2023'!$AM29</f>
        <v>10370.16</v>
      </c>
      <c r="M34" s="196">
        <f>'[1]План 2023'!$AR29</f>
        <v>0</v>
      </c>
      <c r="N34" s="76">
        <f>'[1]План 2023'!$AS29</f>
        <v>0</v>
      </c>
      <c r="O34" s="14">
        <f t="shared" si="0"/>
        <v>0</v>
      </c>
      <c r="P34" s="58">
        <f t="shared" si="1"/>
        <v>0</v>
      </c>
      <c r="Q34" s="14">
        <f t="shared" si="2"/>
        <v>0</v>
      </c>
      <c r="R34" s="58">
        <f t="shared" si="3"/>
        <v>0</v>
      </c>
      <c r="S34" s="5"/>
      <c r="T34" s="79"/>
      <c r="U34" s="79"/>
      <c r="V34" s="79"/>
      <c r="W34" s="5"/>
      <c r="X34" s="79"/>
      <c r="Y34" s="79"/>
      <c r="Z34" s="79"/>
      <c r="AA34" s="5"/>
      <c r="AB34" s="15"/>
      <c r="AC34" s="16"/>
      <c r="AD34" s="60"/>
      <c r="AE34" s="60"/>
      <c r="AF34" s="37"/>
    </row>
    <row r="35" spans="1:32" x14ac:dyDescent="0.25">
      <c r="A35" s="225">
        <f>'Скорая медицинская помощь'!A35</f>
        <v>21</v>
      </c>
      <c r="B35" s="61" t="str">
        <f>'Скорая медицинская помощь'!C35</f>
        <v>ГБУЗ "УСТЬ-КАМЧАТСКАЯ РБ"</v>
      </c>
      <c r="C35" s="12">
        <f>'[2]План 2023'!$AL30</f>
        <v>280</v>
      </c>
      <c r="D35" s="76">
        <f>'[2]План 2023'!$AM30</f>
        <v>15275.37</v>
      </c>
      <c r="E35" s="12">
        <f>'[2]План 2023'!$AR30</f>
        <v>0</v>
      </c>
      <c r="F35" s="76">
        <f>'[2]План 2023'!$AS30</f>
        <v>0</v>
      </c>
      <c r="G35" s="76">
        <f>'[3]СВОД по МО'!$IH37</f>
        <v>204</v>
      </c>
      <c r="H35" s="76">
        <f>'[3]СВОД по МО'!$IN37</f>
        <v>12373.399789999999</v>
      </c>
      <c r="I35" s="76"/>
      <c r="J35" s="76"/>
      <c r="K35" s="196">
        <f>'[1]План 2023'!$AL30</f>
        <v>280</v>
      </c>
      <c r="L35" s="76">
        <f>'[1]План 2023'!$AM30</f>
        <v>15275.37</v>
      </c>
      <c r="M35" s="196">
        <f>'[1]План 2023'!$AR30</f>
        <v>0</v>
      </c>
      <c r="N35" s="76">
        <f>'[1]План 2023'!$AS30</f>
        <v>0</v>
      </c>
      <c r="O35" s="14">
        <f t="shared" si="0"/>
        <v>0</v>
      </c>
      <c r="P35" s="58">
        <f t="shared" si="1"/>
        <v>0</v>
      </c>
      <c r="Q35" s="14">
        <f t="shared" si="2"/>
        <v>0</v>
      </c>
      <c r="R35" s="58">
        <f t="shared" si="3"/>
        <v>0</v>
      </c>
      <c r="S35" s="5"/>
      <c r="T35" s="79"/>
      <c r="U35" s="79"/>
      <c r="V35" s="79"/>
      <c r="W35" s="5"/>
      <c r="X35" s="79"/>
      <c r="Y35" s="79"/>
      <c r="Z35" s="79"/>
      <c r="AA35" s="5"/>
      <c r="AB35" s="15"/>
      <c r="AC35" s="16"/>
      <c r="AD35" s="60"/>
      <c r="AE35" s="60"/>
      <c r="AF35" s="37"/>
    </row>
    <row r="36" spans="1:32" x14ac:dyDescent="0.25">
      <c r="A36" s="225">
        <f>'Скорая медицинская помощь'!A36</f>
        <v>22</v>
      </c>
      <c r="B36" s="61" t="str">
        <f>'Скорая медицинская помощь'!C36</f>
        <v>ГБУЗ КК "КЛЮЧЕВСКАЯ РАЙОННАЯ БОЛЬНИЦА"</v>
      </c>
      <c r="C36" s="12">
        <f>'[2]План 2023'!$AL31</f>
        <v>300</v>
      </c>
      <c r="D36" s="76">
        <f>'[2]План 2023'!$AM31</f>
        <v>16748.77</v>
      </c>
      <c r="E36" s="12">
        <f>'[2]План 2023'!$AR31</f>
        <v>0</v>
      </c>
      <c r="F36" s="76">
        <f>'[2]План 2023'!$AS31</f>
        <v>0</v>
      </c>
      <c r="G36" s="76">
        <f>'[3]СВОД по МО'!$IH38</f>
        <v>233</v>
      </c>
      <c r="H36" s="76">
        <f>'[3]СВОД по МО'!$IN38</f>
        <v>13566.699840000001</v>
      </c>
      <c r="I36" s="76"/>
      <c r="J36" s="76"/>
      <c r="K36" s="196">
        <f>'[1]План 2023'!$AL31</f>
        <v>300</v>
      </c>
      <c r="L36" s="76">
        <f>'[1]План 2023'!$AM31</f>
        <v>16748.77</v>
      </c>
      <c r="M36" s="196">
        <f>'[1]План 2023'!$AR31</f>
        <v>0</v>
      </c>
      <c r="N36" s="76">
        <f>'[1]План 2023'!$AS31</f>
        <v>0</v>
      </c>
      <c r="O36" s="14">
        <f t="shared" si="0"/>
        <v>0</v>
      </c>
      <c r="P36" s="58">
        <f t="shared" si="1"/>
        <v>0</v>
      </c>
      <c r="Q36" s="14">
        <f t="shared" si="2"/>
        <v>0</v>
      </c>
      <c r="R36" s="58">
        <f t="shared" si="3"/>
        <v>0</v>
      </c>
      <c r="S36" s="5"/>
      <c r="T36" s="79"/>
      <c r="U36" s="79"/>
      <c r="V36" s="79"/>
      <c r="W36" s="5"/>
      <c r="X36" s="79"/>
      <c r="Y36" s="79"/>
      <c r="Z36" s="79"/>
      <c r="AA36" s="5"/>
      <c r="AB36" s="15"/>
      <c r="AC36" s="16"/>
      <c r="AD36" s="60"/>
      <c r="AE36" s="60"/>
      <c r="AF36" s="37"/>
    </row>
    <row r="37" spans="1:32" x14ac:dyDescent="0.25">
      <c r="A37" s="225">
        <f>'Скорая медицинская помощь'!A37</f>
        <v>23</v>
      </c>
      <c r="B37" s="61" t="str">
        <f>'Скорая медицинская помощь'!C37</f>
        <v>ГБУЗ КК СРБ</v>
      </c>
      <c r="C37" s="12">
        <f>'[2]План 2023'!$AL32</f>
        <v>130</v>
      </c>
      <c r="D37" s="76">
        <f>'[2]План 2023'!$AM32</f>
        <v>6782.4299999999994</v>
      </c>
      <c r="E37" s="12">
        <f>'[2]План 2023'!$AR32</f>
        <v>0</v>
      </c>
      <c r="F37" s="76">
        <f>'[2]План 2023'!$AS32</f>
        <v>0</v>
      </c>
      <c r="G37" s="76">
        <f>'[3]СВОД по МО'!$IH39</f>
        <v>130</v>
      </c>
      <c r="H37" s="76">
        <f>'[3]СВОД по МО'!$IN39</f>
        <v>5493.9491099999996</v>
      </c>
      <c r="I37" s="76"/>
      <c r="J37" s="76"/>
      <c r="K37" s="196">
        <f>'[1]План 2023'!$AL32</f>
        <v>167</v>
      </c>
      <c r="L37" s="76">
        <f>'[1]План 2023'!$AM32</f>
        <v>6782.4299999999994</v>
      </c>
      <c r="M37" s="196">
        <f>'[1]План 2023'!$AR32</f>
        <v>0</v>
      </c>
      <c r="N37" s="76">
        <f>'[1]План 2023'!$AS32</f>
        <v>0</v>
      </c>
      <c r="O37" s="14">
        <f t="shared" si="0"/>
        <v>37</v>
      </c>
      <c r="P37" s="58">
        <f t="shared" si="1"/>
        <v>0</v>
      </c>
      <c r="Q37" s="14">
        <f t="shared" si="2"/>
        <v>0</v>
      </c>
      <c r="R37" s="58">
        <f t="shared" si="3"/>
        <v>0</v>
      </c>
      <c r="S37" s="5">
        <v>37</v>
      </c>
      <c r="T37" s="79"/>
      <c r="U37" s="79"/>
      <c r="V37" s="79"/>
      <c r="W37" s="5"/>
      <c r="X37" s="79"/>
      <c r="Y37" s="79"/>
      <c r="Z37" s="79"/>
      <c r="AA37" s="5"/>
      <c r="AB37" s="15"/>
      <c r="AC37" s="16"/>
      <c r="AD37" s="60"/>
      <c r="AE37" s="60"/>
      <c r="AF37" s="37"/>
    </row>
    <row r="38" spans="1:32" x14ac:dyDescent="0.25">
      <c r="A38" s="225">
        <f>'Скорая медицинская помощь'!A38</f>
        <v>24</v>
      </c>
      <c r="B38" s="61" t="str">
        <f>'Скорая медицинская помощь'!C38</f>
        <v>ГБУЗ КК БЫСТРИНСКАЯ РБ</v>
      </c>
      <c r="C38" s="12">
        <f>'[2]План 2023'!$AL33</f>
        <v>230</v>
      </c>
      <c r="D38" s="76">
        <f>'[2]План 2023'!$AM33</f>
        <v>11950.07</v>
      </c>
      <c r="E38" s="12">
        <f>'[2]План 2023'!$AR33</f>
        <v>0</v>
      </c>
      <c r="F38" s="76">
        <f>'[2]План 2023'!$AS33</f>
        <v>0</v>
      </c>
      <c r="G38" s="76">
        <f>'[3]СВОД по МО'!$IH40</f>
        <v>183</v>
      </c>
      <c r="H38" s="76">
        <f>'[3]СВОД по МО'!$IN40</f>
        <v>9679.8791799999999</v>
      </c>
      <c r="I38" s="76"/>
      <c r="J38" s="76"/>
      <c r="K38" s="196">
        <f>'[1]План 2023'!$AL33</f>
        <v>230</v>
      </c>
      <c r="L38" s="76">
        <f>'[1]План 2023'!$AM33</f>
        <v>11950.07</v>
      </c>
      <c r="M38" s="196">
        <f>'[1]План 2023'!$AR33</f>
        <v>0</v>
      </c>
      <c r="N38" s="76">
        <f>'[1]План 2023'!$AS33</f>
        <v>0</v>
      </c>
      <c r="O38" s="14">
        <f t="shared" si="0"/>
        <v>0</v>
      </c>
      <c r="P38" s="58">
        <f t="shared" si="1"/>
        <v>0</v>
      </c>
      <c r="Q38" s="14">
        <f t="shared" si="2"/>
        <v>0</v>
      </c>
      <c r="R38" s="58">
        <f t="shared" si="3"/>
        <v>0</v>
      </c>
      <c r="S38" s="5"/>
      <c r="T38" s="79"/>
      <c r="U38" s="79"/>
      <c r="V38" s="79"/>
      <c r="W38" s="5"/>
      <c r="X38" s="79"/>
      <c r="Y38" s="79"/>
      <c r="Z38" s="79"/>
      <c r="AA38" s="5"/>
      <c r="AB38" s="15"/>
      <c r="AC38" s="16"/>
      <c r="AD38" s="60"/>
      <c r="AE38" s="60"/>
      <c r="AF38" s="37"/>
    </row>
    <row r="39" spans="1:32" x14ac:dyDescent="0.25">
      <c r="A39" s="225">
        <f>'Скорая медицинская помощь'!A39</f>
        <v>25</v>
      </c>
      <c r="B39" s="61" t="str">
        <f>'Скорая медицинская помощь'!C39</f>
        <v>ГБУЗ КК ВГБ</v>
      </c>
      <c r="C39" s="12">
        <f>'[2]План 2023'!$AL34</f>
        <v>500</v>
      </c>
      <c r="D39" s="76">
        <f>'[2]План 2023'!$AM34</f>
        <v>35434.259999999995</v>
      </c>
      <c r="E39" s="12">
        <f>'[2]План 2023'!$AR34</f>
        <v>0</v>
      </c>
      <c r="F39" s="76">
        <f>'[2]План 2023'!$AS34</f>
        <v>0</v>
      </c>
      <c r="G39" s="76">
        <f>'[3]СВОД по МО'!$IH41</f>
        <v>364</v>
      </c>
      <c r="H39" s="76">
        <f>'[3]СВОД по МО'!$IN41</f>
        <v>28702.330300000001</v>
      </c>
      <c r="I39" s="76"/>
      <c r="J39" s="76"/>
      <c r="K39" s="196">
        <f>'[1]План 2023'!$AL34</f>
        <v>441</v>
      </c>
      <c r="L39" s="76">
        <f>'[1]План 2023'!$AM34</f>
        <v>35434.259999999995</v>
      </c>
      <c r="M39" s="196">
        <f>'[1]План 2023'!$AR34</f>
        <v>0</v>
      </c>
      <c r="N39" s="76">
        <f>'[1]План 2023'!$AS34</f>
        <v>0</v>
      </c>
      <c r="O39" s="14">
        <f t="shared" si="0"/>
        <v>-59</v>
      </c>
      <c r="P39" s="58">
        <f t="shared" si="1"/>
        <v>0</v>
      </c>
      <c r="Q39" s="14">
        <f t="shared" si="2"/>
        <v>0</v>
      </c>
      <c r="R39" s="58">
        <f t="shared" si="3"/>
        <v>0</v>
      </c>
      <c r="S39" s="5"/>
      <c r="T39" s="79"/>
      <c r="U39" s="79"/>
      <c r="V39" s="79"/>
      <c r="W39" s="5">
        <v>-59</v>
      </c>
      <c r="X39" s="79"/>
      <c r="Y39" s="79"/>
      <c r="Z39" s="79"/>
      <c r="AA39" s="5"/>
      <c r="AB39" s="15"/>
      <c r="AC39" s="16"/>
      <c r="AD39" s="60"/>
      <c r="AE39" s="60"/>
      <c r="AF39" s="37"/>
    </row>
    <row r="40" spans="1:32" x14ac:dyDescent="0.25">
      <c r="A40" s="225">
        <f>'Скорая медицинская помощь'!A40</f>
        <v>26</v>
      </c>
      <c r="B40" s="61" t="str">
        <f>'Скорая медицинская помощь'!C40</f>
        <v>ГБУЗ КК НРБ</v>
      </c>
      <c r="C40" s="12">
        <f>'[2]План 2023'!$AL35</f>
        <v>51</v>
      </c>
      <c r="D40" s="76">
        <f>'[2]План 2023'!$AM35</f>
        <v>2929.7400000000002</v>
      </c>
      <c r="E40" s="12">
        <f>'[2]План 2023'!$AR35</f>
        <v>0</v>
      </c>
      <c r="F40" s="76">
        <f>'[2]План 2023'!$AS35</f>
        <v>0</v>
      </c>
      <c r="G40" s="76">
        <f>'[3]СВОД по МО'!$IH42</f>
        <v>40</v>
      </c>
      <c r="H40" s="76">
        <f>'[3]СВОД по МО'!$IN42</f>
        <v>2372.87156</v>
      </c>
      <c r="I40" s="76"/>
      <c r="J40" s="76"/>
      <c r="K40" s="196">
        <f>'[1]План 2023'!$AL35</f>
        <v>51</v>
      </c>
      <c r="L40" s="76">
        <f>'[1]План 2023'!$AM35</f>
        <v>2929.7400000000002</v>
      </c>
      <c r="M40" s="196">
        <f>'[1]План 2023'!$AR35</f>
        <v>0</v>
      </c>
      <c r="N40" s="76">
        <f>'[1]План 2023'!$AS35</f>
        <v>0</v>
      </c>
      <c r="O40" s="14">
        <f>K40-C40</f>
        <v>0</v>
      </c>
      <c r="P40" s="58">
        <f t="shared" si="1"/>
        <v>0</v>
      </c>
      <c r="Q40" s="14">
        <f>M40-E40</f>
        <v>0</v>
      </c>
      <c r="R40" s="58">
        <f t="shared" si="3"/>
        <v>0</v>
      </c>
      <c r="S40" s="5"/>
      <c r="T40" s="79"/>
      <c r="U40" s="79"/>
      <c r="V40" s="79"/>
      <c r="W40" s="5"/>
      <c r="X40" s="79"/>
      <c r="Y40" s="79"/>
      <c r="Z40" s="79"/>
      <c r="AA40" s="5"/>
      <c r="AB40" s="15"/>
      <c r="AC40" s="16"/>
      <c r="AD40" s="60"/>
      <c r="AE40" s="60"/>
      <c r="AF40" s="37"/>
    </row>
    <row r="41" spans="1:32" x14ac:dyDescent="0.25">
      <c r="A41" s="225">
        <f>'Скорая медицинская помощь'!A41</f>
        <v>27</v>
      </c>
      <c r="B41" s="61" t="str">
        <f>'Скорая медицинская помощь'!C41</f>
        <v>ГБУЗ КК "ТИГИЛЬСКАЯ РБ"</v>
      </c>
      <c r="C41" s="12">
        <f>'[2]План 2023'!$AL36</f>
        <v>168</v>
      </c>
      <c r="D41" s="76">
        <f>'[2]План 2023'!$AM36</f>
        <v>11671.62</v>
      </c>
      <c r="E41" s="12">
        <f>'[2]План 2023'!$AR36</f>
        <v>0</v>
      </c>
      <c r="F41" s="76">
        <f>'[2]План 2023'!$AS36</f>
        <v>0</v>
      </c>
      <c r="G41" s="76">
        <f>'[3]СВОД по МО'!$IH43</f>
        <v>180</v>
      </c>
      <c r="H41" s="76">
        <f>'[3]СВОД по МО'!$IN43</f>
        <v>9454.3678299999974</v>
      </c>
      <c r="I41" s="76"/>
      <c r="J41" s="76"/>
      <c r="K41" s="196">
        <f>'[1]План 2023'!$AL36</f>
        <v>190</v>
      </c>
      <c r="L41" s="76">
        <f>'[1]План 2023'!$AM36</f>
        <v>11671.62</v>
      </c>
      <c r="M41" s="196">
        <f>'[1]План 2023'!$AR36</f>
        <v>0</v>
      </c>
      <c r="N41" s="76">
        <f>'[1]План 2023'!$AS36</f>
        <v>0</v>
      </c>
      <c r="O41" s="14">
        <f t="shared" si="0"/>
        <v>22</v>
      </c>
      <c r="P41" s="58">
        <f t="shared" si="1"/>
        <v>0</v>
      </c>
      <c r="Q41" s="14">
        <f t="shared" ref="Q41:Q71" si="4">M41-E41</f>
        <v>0</v>
      </c>
      <c r="R41" s="58">
        <f t="shared" si="3"/>
        <v>0</v>
      </c>
      <c r="S41" s="5"/>
      <c r="T41" s="79"/>
      <c r="U41" s="79"/>
      <c r="V41" s="79"/>
      <c r="W41" s="5">
        <v>22</v>
      </c>
      <c r="X41" s="79"/>
      <c r="Y41" s="79"/>
      <c r="Z41" s="79"/>
      <c r="AA41" s="5"/>
      <c r="AB41" s="15"/>
      <c r="AC41" s="16"/>
      <c r="AD41" s="60"/>
      <c r="AE41" s="60"/>
      <c r="AF41" s="37"/>
    </row>
    <row r="42" spans="1:32" x14ac:dyDescent="0.25">
      <c r="A42" s="225">
        <f>'Скорая медицинская помощь'!A42</f>
        <v>28</v>
      </c>
      <c r="B42" s="61" t="str">
        <f>'Скорая медицинская помощь'!C42</f>
        <v>ГБУЗ КК КРБ</v>
      </c>
      <c r="C42" s="12">
        <f>'[2]План 2023'!$AL37</f>
        <v>22</v>
      </c>
      <c r="D42" s="76">
        <f>'[2]План 2023'!$AM37</f>
        <v>4981.68</v>
      </c>
      <c r="E42" s="12">
        <f>'[2]План 2023'!$AR37</f>
        <v>0</v>
      </c>
      <c r="F42" s="76">
        <f>'[2]План 2023'!$AS37</f>
        <v>0</v>
      </c>
      <c r="G42" s="76">
        <f>'[3]СВОД по МО'!$IH44</f>
        <v>20</v>
      </c>
      <c r="H42" s="76">
        <f>'[3]СВОД по МО'!$IN44</f>
        <v>4035.4873800000005</v>
      </c>
      <c r="I42" s="76"/>
      <c r="J42" s="76"/>
      <c r="K42" s="196">
        <f>'[1]План 2023'!$AL37</f>
        <v>22</v>
      </c>
      <c r="L42" s="76">
        <f>'[1]План 2023'!$AM37</f>
        <v>4981.68</v>
      </c>
      <c r="M42" s="196">
        <f>'[1]План 2023'!$AR37</f>
        <v>0</v>
      </c>
      <c r="N42" s="76">
        <f>'[1]План 2023'!$AS37</f>
        <v>0</v>
      </c>
      <c r="O42" s="14">
        <f t="shared" si="0"/>
        <v>0</v>
      </c>
      <c r="P42" s="58">
        <f t="shared" si="1"/>
        <v>0</v>
      </c>
      <c r="Q42" s="14">
        <f t="shared" si="4"/>
        <v>0</v>
      </c>
      <c r="R42" s="58">
        <f t="shared" si="3"/>
        <v>0</v>
      </c>
      <c r="S42" s="5"/>
      <c r="T42" s="79"/>
      <c r="U42" s="79"/>
      <c r="V42" s="79"/>
      <c r="W42" s="5"/>
      <c r="X42" s="79"/>
      <c r="Y42" s="79"/>
      <c r="Z42" s="79"/>
      <c r="AA42" s="5"/>
      <c r="AB42" s="15"/>
      <c r="AC42" s="16"/>
      <c r="AD42" s="60"/>
      <c r="AE42" s="60"/>
      <c r="AF42" s="37"/>
    </row>
    <row r="43" spans="1:32" x14ac:dyDescent="0.25">
      <c r="A43" s="225">
        <f>'Скорая медицинская помощь'!A43</f>
        <v>29</v>
      </c>
      <c r="B43" s="61" t="str">
        <f>'Скорая медицинская помощь'!C43</f>
        <v>ГБУЗ КК "ОЛЮТОРСКАЯ РАЙОННАЯ БОЛЬНИЦА"</v>
      </c>
      <c r="C43" s="12">
        <f>'[2]План 2023'!$AL38</f>
        <v>400</v>
      </c>
      <c r="D43" s="76">
        <f>'[2]План 2023'!$AM38</f>
        <v>21322.879999999997</v>
      </c>
      <c r="E43" s="12">
        <f>'[2]План 2023'!$AR38</f>
        <v>0</v>
      </c>
      <c r="F43" s="76">
        <f>'[2]План 2023'!$AS38</f>
        <v>0</v>
      </c>
      <c r="G43" s="76">
        <f>'[3]СВОД по МО'!$IH45</f>
        <v>258</v>
      </c>
      <c r="H43" s="76">
        <f>'[3]СВОД по МО'!$IN45</f>
        <v>17325.373540000001</v>
      </c>
      <c r="I43" s="76"/>
      <c r="J43" s="76"/>
      <c r="K43" s="196">
        <f>'[1]План 2023'!$AL38</f>
        <v>400</v>
      </c>
      <c r="L43" s="76">
        <f>'[1]План 2023'!$AM38</f>
        <v>21322.879999999997</v>
      </c>
      <c r="M43" s="196">
        <f>'[1]План 2023'!$AR38</f>
        <v>0</v>
      </c>
      <c r="N43" s="76">
        <f>'[1]План 2023'!$AS38</f>
        <v>0</v>
      </c>
      <c r="O43" s="14">
        <f t="shared" si="0"/>
        <v>0</v>
      </c>
      <c r="P43" s="58">
        <f t="shared" si="1"/>
        <v>0</v>
      </c>
      <c r="Q43" s="14">
        <f t="shared" si="4"/>
        <v>0</v>
      </c>
      <c r="R43" s="58">
        <f t="shared" si="3"/>
        <v>0</v>
      </c>
      <c r="S43" s="5"/>
      <c r="T43" s="79"/>
      <c r="U43" s="79"/>
      <c r="V43" s="79"/>
      <c r="W43" s="5"/>
      <c r="X43" s="79"/>
      <c r="Y43" s="79"/>
      <c r="Z43" s="79"/>
      <c r="AA43" s="5"/>
      <c r="AB43" s="15"/>
      <c r="AC43" s="16"/>
      <c r="AD43" s="60"/>
      <c r="AE43" s="60"/>
      <c r="AF43" s="37"/>
    </row>
    <row r="44" spans="1:32" x14ac:dyDescent="0.25">
      <c r="A44" s="225">
        <f>'Скорая медицинская помощь'!A44</f>
        <v>30</v>
      </c>
      <c r="B44" s="61" t="str">
        <f>'Скорая медицинская помощь'!C44</f>
        <v>ГБУЗ КК "ПЕНЖИНСКАЯ РБ"</v>
      </c>
      <c r="C44" s="12">
        <f>'[2]План 2023'!$AL39</f>
        <v>80</v>
      </c>
      <c r="D44" s="76">
        <f>'[2]План 2023'!$AM39</f>
        <v>3862.6099999999997</v>
      </c>
      <c r="E44" s="12">
        <f>'[2]План 2023'!$AR39</f>
        <v>0</v>
      </c>
      <c r="F44" s="76">
        <f>'[2]План 2023'!$AS39</f>
        <v>0</v>
      </c>
      <c r="G44" s="76">
        <f>'[3]СВОД по МО'!$IH46</f>
        <v>64</v>
      </c>
      <c r="H44" s="76">
        <f>'[3]СВОД по МО'!$IN46</f>
        <v>3128.8153499999999</v>
      </c>
      <c r="I44" s="76"/>
      <c r="J44" s="76"/>
      <c r="K44" s="196">
        <f>'[1]План 2023'!$AL39</f>
        <v>80</v>
      </c>
      <c r="L44" s="76">
        <f>'[1]План 2023'!$AM39</f>
        <v>3862.6099999999997</v>
      </c>
      <c r="M44" s="196">
        <f>'[1]План 2023'!$AR39</f>
        <v>0</v>
      </c>
      <c r="N44" s="76">
        <f>'[1]План 2023'!$AS39</f>
        <v>0</v>
      </c>
      <c r="O44" s="14">
        <f t="shared" si="0"/>
        <v>0</v>
      </c>
      <c r="P44" s="58">
        <f t="shared" si="1"/>
        <v>0</v>
      </c>
      <c r="Q44" s="14">
        <f t="shared" si="4"/>
        <v>0</v>
      </c>
      <c r="R44" s="58">
        <f t="shared" si="3"/>
        <v>0</v>
      </c>
      <c r="S44" s="5"/>
      <c r="T44" s="79"/>
      <c r="U44" s="79"/>
      <c r="V44" s="79"/>
      <c r="W44" s="5"/>
      <c r="X44" s="79"/>
      <c r="Y44" s="79"/>
      <c r="Z44" s="79"/>
      <c r="AA44" s="5"/>
      <c r="AB44" s="15"/>
      <c r="AC44" s="16"/>
      <c r="AD44" s="60"/>
      <c r="AE44" s="60"/>
      <c r="AF44" s="37"/>
    </row>
    <row r="45" spans="1:32" x14ac:dyDescent="0.25">
      <c r="A45" s="225">
        <f>'Скорая медицинская помощь'!A45</f>
        <v>31</v>
      </c>
      <c r="B45" s="61" t="str">
        <f>'Скорая медицинская помощь'!C45</f>
        <v>ФИЛИАЛ №2 ФГКУ "1477 ВМКГ" МИНОБОРОНЫ РОССИИ</v>
      </c>
      <c r="C45" s="12">
        <f>'[2]План 2023'!$AL40</f>
        <v>0</v>
      </c>
      <c r="D45" s="76">
        <f>'[2]План 2023'!$AM40</f>
        <v>0</v>
      </c>
      <c r="E45" s="12">
        <f>'[2]План 2023'!$AR40</f>
        <v>0</v>
      </c>
      <c r="F45" s="76">
        <f>'[2]План 2023'!$AS40</f>
        <v>0</v>
      </c>
      <c r="G45" s="76">
        <f>'[3]СВОД по МО'!$IH47</f>
        <v>0</v>
      </c>
      <c r="H45" s="76">
        <f>'[3]СВОД по МО'!$IN47</f>
        <v>0</v>
      </c>
      <c r="I45" s="76"/>
      <c r="J45" s="76"/>
      <c r="K45" s="196">
        <f>'[1]План 2023'!$AL40</f>
        <v>0</v>
      </c>
      <c r="L45" s="76">
        <f>'[1]План 2023'!$AM40</f>
        <v>0</v>
      </c>
      <c r="M45" s="196">
        <f>'[1]План 2023'!$AR40</f>
        <v>0</v>
      </c>
      <c r="N45" s="76">
        <f>'[1]План 2023'!$AS40</f>
        <v>0</v>
      </c>
      <c r="O45" s="14">
        <f t="shared" si="0"/>
        <v>0</v>
      </c>
      <c r="P45" s="58">
        <f t="shared" si="1"/>
        <v>0</v>
      </c>
      <c r="Q45" s="14">
        <f t="shared" si="4"/>
        <v>0</v>
      </c>
      <c r="R45" s="58">
        <f t="shared" si="3"/>
        <v>0</v>
      </c>
      <c r="S45" s="5"/>
      <c r="T45" s="79"/>
      <c r="U45" s="79"/>
      <c r="V45" s="79"/>
      <c r="W45" s="5"/>
      <c r="X45" s="79"/>
      <c r="Y45" s="79"/>
      <c r="Z45" s="79"/>
      <c r="AA45" s="5"/>
      <c r="AB45" s="15"/>
      <c r="AC45" s="16"/>
      <c r="AD45" s="60"/>
      <c r="AE45" s="60"/>
      <c r="AF45" s="37"/>
    </row>
    <row r="46" spans="1:32" x14ac:dyDescent="0.25">
      <c r="A46" s="225">
        <f>'Скорая медицинская помощь'!A46</f>
        <v>32</v>
      </c>
      <c r="B46" s="62" t="str">
        <f>'Скорая медицинская помощь'!C46</f>
        <v>Камчатская больница ФГБУЗ ДВОМЦ ФМБА России</v>
      </c>
      <c r="C46" s="12">
        <f>'[2]План 2023'!$AL41</f>
        <v>500</v>
      </c>
      <c r="D46" s="76">
        <f>'[2]План 2023'!$AM41</f>
        <v>26668.57</v>
      </c>
      <c r="E46" s="12">
        <f>'[2]План 2023'!$AR41</f>
        <v>0</v>
      </c>
      <c r="F46" s="76">
        <f>'[2]План 2023'!$AS41</f>
        <v>0</v>
      </c>
      <c r="G46" s="76">
        <f>'[3]СВОД по МО'!$IH48</f>
        <v>467</v>
      </c>
      <c r="H46" s="76">
        <f>'[3]СВОД по МО'!$IN48</f>
        <v>24805.427250000001</v>
      </c>
      <c r="I46" s="76"/>
      <c r="J46" s="76"/>
      <c r="K46" s="196">
        <f>'[1]План 2023'!$AL41</f>
        <v>500</v>
      </c>
      <c r="L46" s="76">
        <f>'[1]План 2023'!$AM41</f>
        <v>26668.57</v>
      </c>
      <c r="M46" s="196">
        <f>'[1]План 2023'!$AR41</f>
        <v>0</v>
      </c>
      <c r="N46" s="76">
        <f>'[1]План 2023'!$AS41</f>
        <v>0</v>
      </c>
      <c r="O46" s="14">
        <f t="shared" ref="O46:O65" si="5">K46-C46</f>
        <v>0</v>
      </c>
      <c r="P46" s="58">
        <f t="shared" ref="P46:P65" si="6">L46-D46</f>
        <v>0</v>
      </c>
      <c r="Q46" s="14">
        <f t="shared" si="4"/>
        <v>0</v>
      </c>
      <c r="R46" s="58">
        <f t="shared" si="3"/>
        <v>0</v>
      </c>
      <c r="S46" s="5"/>
      <c r="T46" s="79"/>
      <c r="U46" s="79"/>
      <c r="V46" s="79"/>
      <c r="W46" s="5"/>
      <c r="X46" s="79"/>
      <c r="Y46" s="79"/>
      <c r="Z46" s="79"/>
      <c r="AA46" s="5"/>
      <c r="AB46" s="15"/>
      <c r="AC46" s="16"/>
      <c r="AD46" s="60"/>
      <c r="AE46" s="60"/>
      <c r="AF46" s="37"/>
    </row>
    <row r="47" spans="1:32" x14ac:dyDescent="0.25">
      <c r="A47" s="225">
        <f>'Скорая медицинская помощь'!A47</f>
        <v>33</v>
      </c>
      <c r="B47" s="61" t="str">
        <f>'Скорая медицинская помощь'!C47</f>
        <v>ФКУЗ "МСЧ МВД РОССИИ ПО КАМЧАТСКОМУ КРАЮ"</v>
      </c>
      <c r="C47" s="12">
        <f>'[2]План 2023'!$AL42</f>
        <v>0</v>
      </c>
      <c r="D47" s="76">
        <f>'[2]План 2023'!$AM42</f>
        <v>0</v>
      </c>
      <c r="E47" s="12">
        <f>'[2]План 2023'!$AR42</f>
        <v>0</v>
      </c>
      <c r="F47" s="76">
        <f>'[2]План 2023'!$AS42</f>
        <v>0</v>
      </c>
      <c r="G47" s="76">
        <f>'[3]СВОД по МО'!$IH49</f>
        <v>0</v>
      </c>
      <c r="H47" s="76">
        <f>'[3]СВОД по МО'!$IN49</f>
        <v>0</v>
      </c>
      <c r="I47" s="76"/>
      <c r="J47" s="76"/>
      <c r="K47" s="196">
        <f>'[1]План 2023'!$AL42</f>
        <v>0</v>
      </c>
      <c r="L47" s="76">
        <f>'[1]План 2023'!$AM42</f>
        <v>0</v>
      </c>
      <c r="M47" s="196">
        <f>'[1]План 2023'!$AR42</f>
        <v>0</v>
      </c>
      <c r="N47" s="76">
        <f>'[1]План 2023'!$AS42</f>
        <v>0</v>
      </c>
      <c r="O47" s="14">
        <f t="shared" si="5"/>
        <v>0</v>
      </c>
      <c r="P47" s="58">
        <f t="shared" si="6"/>
        <v>0</v>
      </c>
      <c r="Q47" s="14">
        <f t="shared" si="4"/>
        <v>0</v>
      </c>
      <c r="R47" s="58">
        <f t="shared" si="3"/>
        <v>0</v>
      </c>
      <c r="S47" s="5"/>
      <c r="T47" s="79"/>
      <c r="U47" s="79"/>
      <c r="V47" s="79"/>
      <c r="W47" s="5"/>
      <c r="X47" s="79"/>
      <c r="Y47" s="79"/>
      <c r="Z47" s="79"/>
      <c r="AA47" s="5"/>
      <c r="AB47" s="15"/>
      <c r="AC47" s="16"/>
      <c r="AD47" s="60"/>
      <c r="AE47" s="60"/>
      <c r="AF47" s="37"/>
    </row>
    <row r="48" spans="1:32" x14ac:dyDescent="0.25">
      <c r="A48" s="225">
        <f>'Скорая медицинская помощь'!A48</f>
        <v>34</v>
      </c>
      <c r="B48" s="61" t="str">
        <f>'Скорая медицинская помощь'!C48</f>
        <v>ГБУЗ ККДИБ</v>
      </c>
      <c r="C48" s="12">
        <f>'[2]План 2023'!$AL43</f>
        <v>80</v>
      </c>
      <c r="D48" s="76">
        <f>'[2]План 2023'!$AM43</f>
        <v>4195.8</v>
      </c>
      <c r="E48" s="12">
        <f>'[2]План 2023'!$AR43</f>
        <v>0</v>
      </c>
      <c r="F48" s="76">
        <f>'[2]План 2023'!$AS43</f>
        <v>0</v>
      </c>
      <c r="G48" s="76">
        <f>'[3]СВОД по МО'!$IH50</f>
        <v>64</v>
      </c>
      <c r="H48" s="76">
        <f>'[3]СВОД по МО'!$IN50</f>
        <v>3344.6963999999998</v>
      </c>
      <c r="I48" s="76"/>
      <c r="J48" s="76"/>
      <c r="K48" s="196">
        <f>'[1]План 2023'!$AL43</f>
        <v>80</v>
      </c>
      <c r="L48" s="76">
        <f>'[1]План 2023'!$AM43</f>
        <v>4195.8</v>
      </c>
      <c r="M48" s="196">
        <f>'[1]План 2023'!$AR43</f>
        <v>0</v>
      </c>
      <c r="N48" s="76">
        <f>'[1]План 2023'!$AS43</f>
        <v>0</v>
      </c>
      <c r="O48" s="14">
        <f t="shared" si="5"/>
        <v>0</v>
      </c>
      <c r="P48" s="58">
        <f t="shared" si="6"/>
        <v>0</v>
      </c>
      <c r="Q48" s="14">
        <f t="shared" si="4"/>
        <v>0</v>
      </c>
      <c r="R48" s="58">
        <f t="shared" si="3"/>
        <v>0</v>
      </c>
      <c r="S48" s="5"/>
      <c r="T48" s="79"/>
      <c r="U48" s="79"/>
      <c r="V48" s="79"/>
      <c r="W48" s="5"/>
      <c r="X48" s="79"/>
      <c r="Y48" s="79"/>
      <c r="Z48" s="79"/>
      <c r="AA48" s="5"/>
      <c r="AB48" s="15"/>
      <c r="AC48" s="16"/>
      <c r="AD48" s="60"/>
      <c r="AE48" s="60"/>
      <c r="AF48" s="37"/>
    </row>
    <row r="49" spans="1:32" x14ac:dyDescent="0.25">
      <c r="A49" s="225">
        <f>'Скорая медицинская помощь'!A49</f>
        <v>35</v>
      </c>
      <c r="B49" s="63" t="str">
        <f>'Скорая медицинская помощь'!C49</f>
        <v>ГБУЗ КК "ОЗЕРНОВСКАЯ РАЙОННАЯ БОЛЬНИЦА"</v>
      </c>
      <c r="C49" s="12">
        <f>'[2]План 2023'!$AL44</f>
        <v>140</v>
      </c>
      <c r="D49" s="76">
        <f>'[2]План 2023'!$AM44</f>
        <v>7397.04</v>
      </c>
      <c r="E49" s="12">
        <f>'[2]План 2023'!$AR44</f>
        <v>0</v>
      </c>
      <c r="F49" s="76">
        <f>'[2]План 2023'!$AS44</f>
        <v>0</v>
      </c>
      <c r="G49" s="76">
        <f>'[3]СВОД по МО'!$IH51</f>
        <v>83</v>
      </c>
      <c r="H49" s="76">
        <f>'[3]СВОД по МО'!$IN51</f>
        <v>5991.8295500000004</v>
      </c>
      <c r="I49" s="76"/>
      <c r="J49" s="76"/>
      <c r="K49" s="196">
        <f>'[1]План 2023'!$AL44</f>
        <v>140</v>
      </c>
      <c r="L49" s="76">
        <f>'[1]План 2023'!$AM44</f>
        <v>7397.04</v>
      </c>
      <c r="M49" s="196">
        <f>'[1]План 2023'!$AR44</f>
        <v>0</v>
      </c>
      <c r="N49" s="76">
        <f>'[1]План 2023'!$AS44</f>
        <v>0</v>
      </c>
      <c r="O49" s="14">
        <f t="shared" si="5"/>
        <v>0</v>
      </c>
      <c r="P49" s="58">
        <f t="shared" si="6"/>
        <v>0</v>
      </c>
      <c r="Q49" s="14">
        <f t="shared" si="4"/>
        <v>0</v>
      </c>
      <c r="R49" s="58">
        <f t="shared" si="3"/>
        <v>0</v>
      </c>
      <c r="S49" s="5"/>
      <c r="T49" s="79"/>
      <c r="U49" s="79"/>
      <c r="V49" s="79"/>
      <c r="W49" s="5"/>
      <c r="X49" s="79"/>
      <c r="Y49" s="79"/>
      <c r="Z49" s="79"/>
      <c r="AA49" s="5"/>
      <c r="AB49" s="15"/>
      <c r="AC49" s="16"/>
      <c r="AD49" s="60"/>
      <c r="AE49" s="60"/>
      <c r="AF49" s="37"/>
    </row>
    <row r="50" spans="1:32" x14ac:dyDescent="0.25">
      <c r="A50" s="225">
        <f>'Скорая медицинская помощь'!A50</f>
        <v>36</v>
      </c>
      <c r="B50" s="61" t="str">
        <f>'Скорая медицинская помощь'!C50</f>
        <v>ГБУЗ КК ЕССМП</v>
      </c>
      <c r="C50" s="12">
        <f>'[2]План 2023'!$AL45</f>
        <v>0</v>
      </c>
      <c r="D50" s="76">
        <f>'[2]План 2023'!$AM45</f>
        <v>0</v>
      </c>
      <c r="E50" s="12">
        <f>'[2]План 2023'!$AR45</f>
        <v>0</v>
      </c>
      <c r="F50" s="76">
        <f>'[2]План 2023'!$AS45</f>
        <v>0</v>
      </c>
      <c r="G50" s="76">
        <f>'[3]СВОД по МО'!$IH52</f>
        <v>0</v>
      </c>
      <c r="H50" s="76">
        <f>'[3]СВОД по МО'!$IN52</f>
        <v>0</v>
      </c>
      <c r="I50" s="76"/>
      <c r="J50" s="76"/>
      <c r="K50" s="196">
        <f>'[1]План 2023'!$AL45</f>
        <v>0</v>
      </c>
      <c r="L50" s="76">
        <f>'[1]План 2023'!$AM45</f>
        <v>0</v>
      </c>
      <c r="M50" s="196">
        <f>'[1]План 2023'!$AR45</f>
        <v>0</v>
      </c>
      <c r="N50" s="76">
        <f>'[1]План 2023'!$AS45</f>
        <v>0</v>
      </c>
      <c r="O50" s="14">
        <f t="shared" si="5"/>
        <v>0</v>
      </c>
      <c r="P50" s="58">
        <f t="shared" si="6"/>
        <v>0</v>
      </c>
      <c r="Q50" s="14">
        <f t="shared" si="4"/>
        <v>0</v>
      </c>
      <c r="R50" s="58">
        <f t="shared" si="3"/>
        <v>0</v>
      </c>
      <c r="S50" s="5"/>
      <c r="T50" s="79"/>
      <c r="U50" s="79"/>
      <c r="V50" s="79"/>
      <c r="W50" s="5"/>
      <c r="X50" s="79"/>
      <c r="Y50" s="79"/>
      <c r="Z50" s="79"/>
      <c r="AA50" s="5"/>
      <c r="AB50" s="15"/>
      <c r="AC50" s="16"/>
      <c r="AD50" s="60"/>
      <c r="AE50" s="60"/>
      <c r="AF50" s="37"/>
    </row>
    <row r="51" spans="1:32" x14ac:dyDescent="0.25">
      <c r="A51" s="225">
        <f>'Скорая медицинская помощь'!A51</f>
        <v>37</v>
      </c>
      <c r="B51" s="61" t="str">
        <f>'Скорая медицинская помощь'!C51</f>
        <v>ГБУЗКК "ПКГССМП"</v>
      </c>
      <c r="C51" s="12">
        <f>'[2]План 2023'!$AL46</f>
        <v>0</v>
      </c>
      <c r="D51" s="76">
        <f>'[2]План 2023'!$AM46</f>
        <v>0</v>
      </c>
      <c r="E51" s="12">
        <f>'[2]План 2023'!$AR46</f>
        <v>0</v>
      </c>
      <c r="F51" s="76">
        <f>'[2]План 2023'!$AS46</f>
        <v>0</v>
      </c>
      <c r="G51" s="76">
        <f>'[3]СВОД по МО'!$IH53</f>
        <v>0</v>
      </c>
      <c r="H51" s="76">
        <f>'[3]СВОД по МО'!$IN53</f>
        <v>0</v>
      </c>
      <c r="I51" s="76"/>
      <c r="J51" s="76"/>
      <c r="K51" s="196">
        <f>'[1]План 2023'!$AL46</f>
        <v>0</v>
      </c>
      <c r="L51" s="76">
        <f>'[1]План 2023'!$AM46</f>
        <v>0</v>
      </c>
      <c r="M51" s="196">
        <f>'[1]План 2023'!$AR46</f>
        <v>0</v>
      </c>
      <c r="N51" s="76">
        <f>'[1]План 2023'!$AS46</f>
        <v>0</v>
      </c>
      <c r="O51" s="14">
        <f t="shared" si="5"/>
        <v>0</v>
      </c>
      <c r="P51" s="58">
        <f t="shared" si="6"/>
        <v>0</v>
      </c>
      <c r="Q51" s="14">
        <f t="shared" si="4"/>
        <v>0</v>
      </c>
      <c r="R51" s="58">
        <f t="shared" si="3"/>
        <v>0</v>
      </c>
      <c r="S51" s="5"/>
      <c r="T51" s="79"/>
      <c r="U51" s="79"/>
      <c r="V51" s="79"/>
      <c r="W51" s="5"/>
      <c r="X51" s="79"/>
      <c r="Y51" s="79"/>
      <c r="Z51" s="79"/>
      <c r="AA51" s="5"/>
      <c r="AB51" s="15"/>
      <c r="AC51" s="16"/>
      <c r="AD51" s="60"/>
      <c r="AE51" s="60"/>
      <c r="AF51" s="37"/>
    </row>
    <row r="52" spans="1:32" x14ac:dyDescent="0.25">
      <c r="A52" s="225">
        <f>'Скорая медицинская помощь'!A52</f>
        <v>38</v>
      </c>
      <c r="B52" s="61" t="str">
        <f>'Скорая медицинская помощь'!C52</f>
        <v>ООО "КАМЧАТСКАЯ НЕВРОЛОГИЧЕСКАЯ КЛИНИКА"</v>
      </c>
      <c r="C52" s="12">
        <f>'[2]План 2023'!$AL47</f>
        <v>136</v>
      </c>
      <c r="D52" s="76">
        <f>'[2]План 2023'!$AM47</f>
        <v>17847.509999999998</v>
      </c>
      <c r="E52" s="12">
        <f>'[2]План 2023'!$AR47</f>
        <v>0</v>
      </c>
      <c r="F52" s="76">
        <f>'[2]План 2023'!$AS47</f>
        <v>0</v>
      </c>
      <c r="G52" s="76">
        <f>'[3]СВОД по МО'!$IH54</f>
        <v>129</v>
      </c>
      <c r="H52" s="76">
        <f>'[3]СВОД по МО'!$IN54</f>
        <v>16261.11846</v>
      </c>
      <c r="I52" s="76"/>
      <c r="J52" s="76"/>
      <c r="K52" s="196">
        <f>'[1]План 2023'!$AL47</f>
        <v>136</v>
      </c>
      <c r="L52" s="76">
        <f>'[1]План 2023'!$AM47</f>
        <v>17847.509999999998</v>
      </c>
      <c r="M52" s="196">
        <f>'[1]План 2023'!$AR47</f>
        <v>0</v>
      </c>
      <c r="N52" s="76">
        <f>'[1]План 2023'!$AS47</f>
        <v>0</v>
      </c>
      <c r="O52" s="14">
        <f t="shared" si="5"/>
        <v>0</v>
      </c>
      <c r="P52" s="58">
        <f t="shared" si="6"/>
        <v>0</v>
      </c>
      <c r="Q52" s="14">
        <f t="shared" si="4"/>
        <v>0</v>
      </c>
      <c r="R52" s="58">
        <f t="shared" si="3"/>
        <v>0</v>
      </c>
      <c r="S52" s="5"/>
      <c r="T52" s="79"/>
      <c r="U52" s="79"/>
      <c r="V52" s="79"/>
      <c r="W52" s="5"/>
      <c r="X52" s="79"/>
      <c r="Y52" s="79"/>
      <c r="Z52" s="79"/>
      <c r="AA52" s="5"/>
      <c r="AB52" s="15"/>
      <c r="AC52" s="16"/>
      <c r="AD52" s="60"/>
      <c r="AE52" s="60"/>
      <c r="AF52" s="37"/>
    </row>
    <row r="53" spans="1:32" x14ac:dyDescent="0.25">
      <c r="A53" s="225">
        <f>'Скорая медицинская помощь'!A53</f>
        <v>39</v>
      </c>
      <c r="B53" s="63" t="str">
        <f>'Скорая медицинская помощь'!C53</f>
        <v>ООО "БМК"</v>
      </c>
      <c r="C53" s="12">
        <f>'[2]План 2023'!$AL48</f>
        <v>75</v>
      </c>
      <c r="D53" s="76">
        <f>'[2]План 2023'!$AM48</f>
        <v>12714.715999999999</v>
      </c>
      <c r="E53" s="12">
        <f>'[2]План 2023'!$AR48</f>
        <v>0</v>
      </c>
      <c r="F53" s="76">
        <f>'[2]План 2023'!$AS48</f>
        <v>0</v>
      </c>
      <c r="G53" s="76">
        <f>'[3]СВОД по МО'!$IH$73</f>
        <v>50</v>
      </c>
      <c r="H53" s="76">
        <f>'[3]СВОД по МО'!$IN$73</f>
        <v>10980.434580000001</v>
      </c>
      <c r="I53" s="76"/>
      <c r="J53" s="76"/>
      <c r="K53" s="196">
        <f>'[1]План 2023'!$AL48</f>
        <v>75</v>
      </c>
      <c r="L53" s="76">
        <f>'[1]План 2023'!$AM48</f>
        <v>12714.715999999999</v>
      </c>
      <c r="M53" s="196">
        <f>'[1]План 2023'!$AR48</f>
        <v>0</v>
      </c>
      <c r="N53" s="76">
        <f>'[1]План 2023'!$AS48</f>
        <v>0</v>
      </c>
      <c r="O53" s="14">
        <f t="shared" si="5"/>
        <v>0</v>
      </c>
      <c r="P53" s="58">
        <f t="shared" si="6"/>
        <v>0</v>
      </c>
      <c r="Q53" s="14">
        <f t="shared" si="4"/>
        <v>0</v>
      </c>
      <c r="R53" s="58">
        <f t="shared" si="3"/>
        <v>0</v>
      </c>
      <c r="S53" s="5">
        <v>6</v>
      </c>
      <c r="T53" s="79">
        <v>6223.09</v>
      </c>
      <c r="U53" s="79"/>
      <c r="V53" s="79"/>
      <c r="W53" s="5"/>
      <c r="X53" s="79"/>
      <c r="Y53" s="79"/>
      <c r="Z53" s="79"/>
      <c r="AA53" s="5"/>
      <c r="AB53" s="15"/>
      <c r="AC53" s="16"/>
      <c r="AD53" s="60"/>
      <c r="AE53" s="60"/>
      <c r="AF53" s="37"/>
    </row>
    <row r="54" spans="1:32" x14ac:dyDescent="0.25">
      <c r="A54" s="225">
        <f>'Скорая медицинская помощь'!A54</f>
        <v>40</v>
      </c>
      <c r="B54" s="63" t="str">
        <f>'Скорая медицинская помощь'!C54</f>
        <v>ООО РЦ "ОРМЕДИУМ"</v>
      </c>
      <c r="C54" s="12">
        <f>'[2]План 2023'!$AL49</f>
        <v>550</v>
      </c>
      <c r="D54" s="76">
        <f>'[2]План 2023'!$AM49</f>
        <v>47241.85</v>
      </c>
      <c r="E54" s="12">
        <f>'[2]План 2023'!$AR49</f>
        <v>550</v>
      </c>
      <c r="F54" s="76">
        <f>'[2]План 2023'!$AS49</f>
        <v>47241.85</v>
      </c>
      <c r="G54" s="76">
        <f>'[3]СВОД по МО'!$IH$55</f>
        <v>528</v>
      </c>
      <c r="H54" s="76">
        <f>'[3]СВОД по МО'!$IN$55</f>
        <v>45176.391619999995</v>
      </c>
      <c r="I54" s="76">
        <f>'[3]410058'!$DG$32</f>
        <v>528</v>
      </c>
      <c r="J54" s="76">
        <f>'[3]410058'!$DM$32</f>
        <v>45176.391619999995</v>
      </c>
      <c r="K54" s="196">
        <f>'[1]План 2023'!$AL49</f>
        <v>550</v>
      </c>
      <c r="L54" s="76">
        <f>'[1]План 2023'!$AM49</f>
        <v>47241.85</v>
      </c>
      <c r="M54" s="196">
        <f>'[1]План 2023'!$AR49</f>
        <v>550</v>
      </c>
      <c r="N54" s="76">
        <f>'[1]План 2023'!$AS49</f>
        <v>47241.85</v>
      </c>
      <c r="O54" s="14">
        <f t="shared" si="5"/>
        <v>0</v>
      </c>
      <c r="P54" s="58">
        <f t="shared" si="6"/>
        <v>0</v>
      </c>
      <c r="Q54" s="14">
        <f t="shared" si="4"/>
        <v>0</v>
      </c>
      <c r="R54" s="58">
        <f t="shared" si="3"/>
        <v>0</v>
      </c>
      <c r="S54" s="5">
        <v>53</v>
      </c>
      <c r="T54" s="79">
        <v>6114.86</v>
      </c>
      <c r="U54" s="5">
        <v>53</v>
      </c>
      <c r="V54" s="79">
        <v>6114.86</v>
      </c>
      <c r="W54" s="231"/>
      <c r="X54" s="79"/>
      <c r="Y54" s="79"/>
      <c r="Z54" s="79"/>
      <c r="AA54" s="5"/>
      <c r="AB54" s="15"/>
      <c r="AC54" s="16"/>
      <c r="AD54" s="60"/>
      <c r="AE54" s="60"/>
      <c r="AF54" s="37"/>
    </row>
    <row r="55" spans="1:32" x14ac:dyDescent="0.25">
      <c r="A55" s="225">
        <f>'Скорая медицинская помощь'!A55</f>
        <v>41</v>
      </c>
      <c r="B55" s="63" t="str">
        <f>'Скорая медицинская помощь'!C55</f>
        <v>ООО "ЭКО ЦЕНТР"</v>
      </c>
      <c r="C55" s="12">
        <f>'[2]План 2023'!$AL50</f>
        <v>20</v>
      </c>
      <c r="D55" s="76">
        <f>'[2]План 2023'!$AM50</f>
        <v>2494.6</v>
      </c>
      <c r="E55" s="12">
        <f>'[2]План 2023'!$AR50</f>
        <v>0</v>
      </c>
      <c r="F55" s="76">
        <f>'[2]План 2023'!$AS50</f>
        <v>0</v>
      </c>
      <c r="G55" s="76">
        <f>'[3]СВОД по МО'!$IH$56</f>
        <v>12</v>
      </c>
      <c r="H55" s="76">
        <f>'[3]СВОД по МО'!$IN$56</f>
        <v>1496.7419999999997</v>
      </c>
      <c r="I55" s="76"/>
      <c r="J55" s="76"/>
      <c r="K55" s="196">
        <f>'[1]План 2023'!$AL50</f>
        <v>20</v>
      </c>
      <c r="L55" s="76">
        <f>'[1]План 2023'!$AM50</f>
        <v>2494.6</v>
      </c>
      <c r="M55" s="196">
        <f>'[1]План 2023'!$AR50</f>
        <v>0</v>
      </c>
      <c r="N55" s="76">
        <f>'[1]План 2023'!$AS50</f>
        <v>0</v>
      </c>
      <c r="O55" s="14">
        <f t="shared" si="5"/>
        <v>0</v>
      </c>
      <c r="P55" s="58">
        <f t="shared" si="6"/>
        <v>0</v>
      </c>
      <c r="Q55" s="14">
        <f t="shared" si="4"/>
        <v>0</v>
      </c>
      <c r="R55" s="58">
        <f t="shared" si="3"/>
        <v>0</v>
      </c>
      <c r="S55" s="5"/>
      <c r="T55" s="79"/>
      <c r="U55" s="79"/>
      <c r="V55" s="79"/>
      <c r="W55" s="5"/>
      <c r="X55" s="46"/>
      <c r="Y55" s="79"/>
      <c r="Z55" s="79"/>
      <c r="AA55" s="5"/>
      <c r="AB55" s="236"/>
      <c r="AC55" s="16"/>
      <c r="AD55" s="60"/>
      <c r="AE55" s="60"/>
      <c r="AF55" s="37"/>
    </row>
    <row r="56" spans="1:32" x14ac:dyDescent="0.25">
      <c r="A56" s="225">
        <f>'Скорая медицинская помощь'!A56</f>
        <v>42</v>
      </c>
      <c r="B56" s="63" t="str">
        <f>'Скорая медицинская помощь'!C56</f>
        <v>ГБУЗ КК ЦОЗМП</v>
      </c>
      <c r="C56" s="12">
        <f>'[2]План 2023'!$AL51</f>
        <v>641</v>
      </c>
      <c r="D56" s="76">
        <f>'[2]План 2023'!$AM51</f>
        <v>40662.07</v>
      </c>
      <c r="E56" s="12">
        <f>'[2]План 2023'!$AR51</f>
        <v>0</v>
      </c>
      <c r="F56" s="76">
        <f>'[2]План 2023'!$AS51</f>
        <v>0</v>
      </c>
      <c r="G56" s="76">
        <f>'[3]СВОД по МО'!$IH$57</f>
        <v>492</v>
      </c>
      <c r="H56" s="76">
        <f>'[3]СВОД по МО'!$IN$57</f>
        <v>27503.907619999998</v>
      </c>
      <c r="I56" s="76"/>
      <c r="J56" s="76"/>
      <c r="K56" s="196">
        <f>'[1]План 2023'!$AL51</f>
        <v>641</v>
      </c>
      <c r="L56" s="76">
        <f>'[1]План 2023'!$AM51</f>
        <v>40662.070000000007</v>
      </c>
      <c r="M56" s="196">
        <f>'[1]План 2023'!$AR51</f>
        <v>0</v>
      </c>
      <c r="N56" s="76">
        <f>'[1]План 2023'!$AS51</f>
        <v>0</v>
      </c>
      <c r="O56" s="14">
        <f t="shared" si="5"/>
        <v>0</v>
      </c>
      <c r="P56" s="58">
        <f t="shared" si="6"/>
        <v>0</v>
      </c>
      <c r="Q56" s="14">
        <f t="shared" si="4"/>
        <v>0</v>
      </c>
      <c r="R56" s="58">
        <f t="shared" si="3"/>
        <v>0</v>
      </c>
      <c r="S56" s="5"/>
      <c r="T56" s="79"/>
      <c r="U56" s="79"/>
      <c r="V56" s="79"/>
      <c r="W56" s="5"/>
      <c r="X56" s="79"/>
      <c r="Y56" s="79"/>
      <c r="Z56" s="79"/>
      <c r="AA56" s="5"/>
      <c r="AB56" s="15"/>
      <c r="AC56" s="16"/>
      <c r="AD56" s="60"/>
      <c r="AE56" s="60"/>
      <c r="AF56" s="37"/>
    </row>
    <row r="57" spans="1:32" x14ac:dyDescent="0.25">
      <c r="A57" s="225">
        <f>'Скорая медицинская помощь'!A57</f>
        <v>44</v>
      </c>
      <c r="B57" s="63" t="str">
        <f>'Скорая медицинская помощь'!C57</f>
        <v>ООО "ИМПУЛЬС"</v>
      </c>
      <c r="C57" s="12">
        <f>'[2]План 2023'!$AL52</f>
        <v>0</v>
      </c>
      <c r="D57" s="76">
        <f>'[2]План 2023'!$AM52</f>
        <v>0</v>
      </c>
      <c r="E57" s="12">
        <f>'[2]План 2023'!$AR52</f>
        <v>0</v>
      </c>
      <c r="F57" s="76">
        <f>'[2]План 2023'!$AS52</f>
        <v>0</v>
      </c>
      <c r="G57" s="76">
        <f>'[3]СВОД по МО'!$IH$55</f>
        <v>528</v>
      </c>
      <c r="H57" s="76">
        <f>'[3]СВОД по МО'!$IN$55</f>
        <v>45176.391619999995</v>
      </c>
      <c r="I57" s="76"/>
      <c r="J57" s="76"/>
      <c r="K57" s="196">
        <f>'[1]План 2023'!$AL52</f>
        <v>0</v>
      </c>
      <c r="L57" s="76">
        <f>'[1]План 2023'!$AM52</f>
        <v>0</v>
      </c>
      <c r="M57" s="196">
        <f>'[1]План 2023'!$AR52</f>
        <v>0</v>
      </c>
      <c r="N57" s="76">
        <f>'[1]План 2023'!$AS52</f>
        <v>0</v>
      </c>
      <c r="O57" s="14">
        <f t="shared" si="5"/>
        <v>0</v>
      </c>
      <c r="P57" s="58">
        <f t="shared" si="6"/>
        <v>0</v>
      </c>
      <c r="Q57" s="14">
        <f t="shared" si="4"/>
        <v>0</v>
      </c>
      <c r="R57" s="58">
        <f t="shared" si="3"/>
        <v>0</v>
      </c>
      <c r="S57" s="5"/>
      <c r="T57" s="79"/>
      <c r="U57" s="79"/>
      <c r="V57" s="79"/>
      <c r="W57" s="5"/>
      <c r="X57" s="79"/>
      <c r="Y57" s="79"/>
      <c r="Z57" s="79"/>
      <c r="AA57" s="5"/>
      <c r="AB57" s="15"/>
      <c r="AC57" s="16"/>
      <c r="AD57" s="60"/>
      <c r="AE57" s="60"/>
      <c r="AF57" s="37"/>
    </row>
    <row r="58" spans="1:32" x14ac:dyDescent="0.25">
      <c r="A58" s="225">
        <f>'Скорая медицинская помощь'!A58</f>
        <v>43</v>
      </c>
      <c r="B58" s="63" t="str">
        <f>'Скорая медицинская помощь'!C58</f>
        <v>ООО ДЦ "ЖЕМЧУЖИНА КАМЧАТКИ"</v>
      </c>
      <c r="C58" s="12">
        <f>'[2]План 2023'!$AL53</f>
        <v>335</v>
      </c>
      <c r="D58" s="76">
        <f>'[2]План 2023'!$AM53</f>
        <v>30134.080000000002</v>
      </c>
      <c r="E58" s="12">
        <f>'[2]План 2023'!$AR53</f>
        <v>335</v>
      </c>
      <c r="F58" s="76">
        <f>'[2]План 2023'!$AS53</f>
        <v>30134.080000000002</v>
      </c>
      <c r="G58" s="76">
        <f>'[3]СВОД по МО'!$IH$59</f>
        <v>259</v>
      </c>
      <c r="H58" s="76">
        <f>'[3]СВОД по МО'!$IN$59</f>
        <v>24374.271130000001</v>
      </c>
      <c r="I58" s="76">
        <f>'[3]410071'!$DG$32</f>
        <v>259</v>
      </c>
      <c r="J58" s="76">
        <f>'[3]410071'!$DM$32</f>
        <v>24374.271130000001</v>
      </c>
      <c r="K58" s="196">
        <f>'[1]План 2023'!$AL53</f>
        <v>335</v>
      </c>
      <c r="L58" s="76">
        <f>'[1]План 2023'!$AM53</f>
        <v>30134.080000000002</v>
      </c>
      <c r="M58" s="196">
        <f>'[1]План 2023'!$AR53</f>
        <v>335</v>
      </c>
      <c r="N58" s="76">
        <f>'[1]План 2023'!$AS53</f>
        <v>30134.080000000002</v>
      </c>
      <c r="O58" s="14">
        <f t="shared" si="5"/>
        <v>0</v>
      </c>
      <c r="P58" s="58">
        <f t="shared" si="6"/>
        <v>0</v>
      </c>
      <c r="Q58" s="14">
        <f t="shared" si="4"/>
        <v>0</v>
      </c>
      <c r="R58" s="58">
        <f t="shared" si="3"/>
        <v>0</v>
      </c>
      <c r="S58" s="5"/>
      <c r="T58" s="79"/>
      <c r="U58" s="79"/>
      <c r="V58" s="79"/>
      <c r="W58" s="5"/>
      <c r="X58" s="79"/>
      <c r="Y58" s="79"/>
      <c r="Z58" s="79"/>
      <c r="AA58" s="5"/>
      <c r="AB58" s="15"/>
      <c r="AC58" s="16"/>
      <c r="AD58" s="60"/>
      <c r="AE58" s="60"/>
    </row>
    <row r="59" spans="1:32" x14ac:dyDescent="0.25">
      <c r="A59" s="225">
        <f>'Скорая медицинская помощь'!A59</f>
        <v>44</v>
      </c>
      <c r="B59" s="63" t="str">
        <f>'Скорая медицинская помощь'!C59</f>
        <v>ЧУЗ "КБ "РЖД-МЕДИЦИНА" Г.ВЛАДИВОСТОК</v>
      </c>
      <c r="C59" s="12">
        <f>'[2]План 2023'!$AL54</f>
        <v>0</v>
      </c>
      <c r="D59" s="76">
        <f>'[2]План 2023'!$AM54</f>
        <v>0</v>
      </c>
      <c r="E59" s="12">
        <f>'[2]План 2023'!$AR54</f>
        <v>0</v>
      </c>
      <c r="F59" s="76">
        <f>'[2]План 2023'!$AS54</f>
        <v>0</v>
      </c>
      <c r="G59" s="76">
        <f>'[3]СВОД по МО'!$IH$60</f>
        <v>0</v>
      </c>
      <c r="H59" s="76">
        <f>'[3]СВОД по МО'!$IN$60</f>
        <v>0</v>
      </c>
      <c r="I59" s="76"/>
      <c r="J59" s="76"/>
      <c r="K59" s="196">
        <f>'[1]План 2023'!$AL54</f>
        <v>0</v>
      </c>
      <c r="L59" s="76">
        <f>'[1]План 2023'!$AM54</f>
        <v>0</v>
      </c>
      <c r="M59" s="196">
        <f>'[1]План 2023'!$AR54</f>
        <v>0</v>
      </c>
      <c r="N59" s="76">
        <f>'[1]План 2023'!$AS54</f>
        <v>0</v>
      </c>
      <c r="O59" s="14">
        <f t="shared" si="5"/>
        <v>0</v>
      </c>
      <c r="P59" s="58">
        <f t="shared" si="6"/>
        <v>0</v>
      </c>
      <c r="Q59" s="14">
        <f t="shared" si="4"/>
        <v>0</v>
      </c>
      <c r="R59" s="58">
        <f t="shared" si="3"/>
        <v>0</v>
      </c>
      <c r="S59" s="5"/>
      <c r="T59" s="79"/>
      <c r="U59" s="79"/>
      <c r="V59" s="79"/>
      <c r="W59" s="5"/>
      <c r="X59" s="79"/>
      <c r="Y59" s="79"/>
      <c r="Z59" s="79"/>
      <c r="AA59" s="5"/>
      <c r="AB59" s="15"/>
      <c r="AC59" s="16"/>
      <c r="AD59" s="60"/>
      <c r="AE59" s="60"/>
    </row>
    <row r="60" spans="1:32" x14ac:dyDescent="0.25">
      <c r="A60" s="225">
        <f>'Скорая медицинская помощь'!A60</f>
        <v>45</v>
      </c>
      <c r="B60" s="63" t="str">
        <f>'Скорая медицинская помощь'!C60</f>
        <v>ЦЕНТР СПИД</v>
      </c>
      <c r="C60" s="12">
        <f>'[2]План 2023'!$AL55</f>
        <v>403</v>
      </c>
      <c r="D60" s="76">
        <f>'[2]План 2023'!$AM55</f>
        <v>77224.62</v>
      </c>
      <c r="E60" s="12">
        <f>'[2]План 2023'!$AR55</f>
        <v>0</v>
      </c>
      <c r="F60" s="76">
        <f>'[2]План 2023'!$AS55</f>
        <v>0</v>
      </c>
      <c r="G60" s="76">
        <f>'[3]СВОД по МО'!$IH$61</f>
        <v>327</v>
      </c>
      <c r="H60" s="76">
        <f>'[3]СВОД по МО'!$IN$61</f>
        <v>60984.334739999991</v>
      </c>
      <c r="I60" s="76"/>
      <c r="J60" s="76"/>
      <c r="K60" s="196">
        <f>'[1]План 2023'!$AL55</f>
        <v>403</v>
      </c>
      <c r="L60" s="76">
        <f>'[1]План 2023'!$AM55</f>
        <v>77224.62</v>
      </c>
      <c r="M60" s="196">
        <f>'[1]План 2023'!$AR55</f>
        <v>0</v>
      </c>
      <c r="N60" s="76">
        <f>'[1]План 2023'!$AS55</f>
        <v>0</v>
      </c>
      <c r="O60" s="14">
        <f t="shared" si="5"/>
        <v>0</v>
      </c>
      <c r="P60" s="58">
        <f t="shared" si="6"/>
        <v>0</v>
      </c>
      <c r="Q60" s="14">
        <f t="shared" si="4"/>
        <v>0</v>
      </c>
      <c r="R60" s="58">
        <f t="shared" si="3"/>
        <v>0</v>
      </c>
      <c r="S60" s="5"/>
      <c r="T60" s="79"/>
      <c r="U60" s="79"/>
      <c r="V60" s="79"/>
      <c r="W60" s="5"/>
      <c r="X60" s="79"/>
      <c r="Y60" s="79"/>
      <c r="Z60" s="79"/>
      <c r="AA60" s="5"/>
      <c r="AB60" s="15"/>
      <c r="AD60" s="60"/>
      <c r="AE60" s="60"/>
    </row>
    <row r="61" spans="1:32" x14ac:dyDescent="0.25">
      <c r="A61" s="225">
        <f>'Скорая медицинская помощь'!A61</f>
        <v>46</v>
      </c>
      <c r="B61" s="63" t="str">
        <f>'Скорая медицинская помощь'!C61</f>
        <v>ООО "МК ДОКТОР РЯДОМ"</v>
      </c>
      <c r="C61" s="12">
        <f>'[2]План 2023'!$AL56</f>
        <v>0</v>
      </c>
      <c r="D61" s="76">
        <f>'[2]План 2023'!$AM56</f>
        <v>0</v>
      </c>
      <c r="E61" s="12">
        <f>'[2]План 2023'!$AR56</f>
        <v>0</v>
      </c>
      <c r="F61" s="76">
        <f>'[2]План 2023'!$AS56</f>
        <v>0</v>
      </c>
      <c r="G61" s="76">
        <f>'[3]СВОД по МО'!$IH$62</f>
        <v>0</v>
      </c>
      <c r="H61" s="76">
        <f>'[3]СВОД по МО'!$IN$62</f>
        <v>0</v>
      </c>
      <c r="I61" s="76"/>
      <c r="J61" s="76"/>
      <c r="K61" s="196">
        <f>'[1]План 2023'!$AL56</f>
        <v>0</v>
      </c>
      <c r="L61" s="76">
        <f>'[1]План 2023'!$AM56</f>
        <v>0</v>
      </c>
      <c r="M61" s="196">
        <f>'[1]План 2023'!$AR56</f>
        <v>0</v>
      </c>
      <c r="N61" s="76">
        <f>'[1]План 2023'!$AS56</f>
        <v>0</v>
      </c>
      <c r="O61" s="14">
        <f t="shared" si="5"/>
        <v>0</v>
      </c>
      <c r="P61" s="58">
        <f t="shared" si="6"/>
        <v>0</v>
      </c>
      <c r="Q61" s="14">
        <f t="shared" si="4"/>
        <v>0</v>
      </c>
      <c r="R61" s="58">
        <f t="shared" si="3"/>
        <v>0</v>
      </c>
      <c r="S61" s="5"/>
      <c r="T61" s="79"/>
      <c r="U61" s="79"/>
      <c r="V61" s="79"/>
      <c r="W61" s="5"/>
      <c r="X61" s="79"/>
      <c r="Y61" s="79"/>
      <c r="Z61" s="79"/>
      <c r="AA61" s="5"/>
      <c r="AB61" s="15"/>
      <c r="AD61" s="60"/>
      <c r="AE61" s="60"/>
    </row>
    <row r="62" spans="1:32" x14ac:dyDescent="0.25">
      <c r="A62" s="225">
        <f>'Скорая медицинская помощь'!A62</f>
        <v>47</v>
      </c>
      <c r="B62" s="63" t="str">
        <f>'Скорая медицинская помощь'!C62</f>
        <v>ООО "М-ЛАЙН"</v>
      </c>
      <c r="C62" s="12">
        <f>'[2]План 2023'!$AL57</f>
        <v>0</v>
      </c>
      <c r="D62" s="76">
        <f>'[2]План 2023'!$AM57</f>
        <v>0</v>
      </c>
      <c r="E62" s="12">
        <f>'[2]План 2023'!$AR57</f>
        <v>0</v>
      </c>
      <c r="F62" s="76">
        <f>'[2]План 2023'!$AS57</f>
        <v>0</v>
      </c>
      <c r="G62" s="76">
        <f>'[3]СВОД по МО'!$IH$63</f>
        <v>0</v>
      </c>
      <c r="H62" s="76">
        <f>'[3]СВОД по МО'!$IN$63</f>
        <v>0</v>
      </c>
      <c r="I62" s="76"/>
      <c r="J62" s="76"/>
      <c r="K62" s="196">
        <f>'[1]План 2023'!$AL57</f>
        <v>0</v>
      </c>
      <c r="L62" s="76">
        <f>'[1]План 2023'!$AM57</f>
        <v>0</v>
      </c>
      <c r="M62" s="196">
        <f>'[1]План 2023'!$AR57</f>
        <v>0</v>
      </c>
      <c r="N62" s="76">
        <f>'[1]План 2023'!$AS57</f>
        <v>0</v>
      </c>
      <c r="O62" s="14">
        <f t="shared" si="5"/>
        <v>0</v>
      </c>
      <c r="P62" s="58">
        <f t="shared" si="6"/>
        <v>0</v>
      </c>
      <c r="Q62" s="14">
        <f t="shared" si="4"/>
        <v>0</v>
      </c>
      <c r="R62" s="58">
        <f t="shared" si="3"/>
        <v>0</v>
      </c>
      <c r="S62" s="5"/>
      <c r="T62" s="79"/>
      <c r="U62" s="79"/>
      <c r="V62" s="79"/>
      <c r="W62" s="5"/>
      <c r="X62" s="79"/>
      <c r="Y62" s="79"/>
      <c r="Z62" s="79"/>
      <c r="AA62" s="5"/>
      <c r="AB62" s="15"/>
      <c r="AD62" s="60"/>
      <c r="AE62" s="60"/>
    </row>
    <row r="63" spans="1:32" x14ac:dyDescent="0.25">
      <c r="A63" s="225">
        <f>'Скорая медицинская помощь'!A63</f>
        <v>48</v>
      </c>
      <c r="B63" s="63" t="str">
        <f>'Скорая медицинская помощь'!C63</f>
        <v>ООО "ЮНИЛАБ-ХАБАРОВСК"</v>
      </c>
      <c r="C63" s="12">
        <f>'[2]План 2023'!$AL58</f>
        <v>0</v>
      </c>
      <c r="D63" s="76">
        <f>'[2]План 2023'!$AM58</f>
        <v>0</v>
      </c>
      <c r="E63" s="12">
        <f>'[2]План 2023'!$AR58</f>
        <v>0</v>
      </c>
      <c r="F63" s="76">
        <f>'[2]План 2023'!$AS58</f>
        <v>0</v>
      </c>
      <c r="G63" s="76">
        <f>'[3]СВОД по МО'!$IH$64</f>
        <v>0</v>
      </c>
      <c r="H63" s="76">
        <f>'[3]СВОД по МО'!$IN$64</f>
        <v>0</v>
      </c>
      <c r="I63" s="76"/>
      <c r="J63" s="76"/>
      <c r="K63" s="196">
        <f>'[1]План 2023'!$AL58</f>
        <v>0</v>
      </c>
      <c r="L63" s="76">
        <f>'[1]План 2023'!$AM58</f>
        <v>0</v>
      </c>
      <c r="M63" s="196">
        <f>'[1]План 2023'!$AR58</f>
        <v>0</v>
      </c>
      <c r="N63" s="76">
        <f>'[1]План 2023'!$AS58</f>
        <v>0</v>
      </c>
      <c r="O63" s="14">
        <f t="shared" si="5"/>
        <v>0</v>
      </c>
      <c r="P63" s="58">
        <f t="shared" si="6"/>
        <v>0</v>
      </c>
      <c r="Q63" s="14">
        <f t="shared" si="4"/>
        <v>0</v>
      </c>
      <c r="R63" s="58">
        <f t="shared" si="3"/>
        <v>0</v>
      </c>
      <c r="S63" s="5"/>
      <c r="T63" s="79"/>
      <c r="U63" s="79"/>
      <c r="V63" s="79"/>
      <c r="W63" s="5"/>
      <c r="X63" s="79"/>
      <c r="Y63" s="79"/>
      <c r="Z63" s="79"/>
      <c r="AA63" s="5"/>
      <c r="AB63" s="15"/>
      <c r="AD63" s="60"/>
      <c r="AE63" s="60"/>
    </row>
    <row r="64" spans="1:32" x14ac:dyDescent="0.25">
      <c r="A64" s="226">
        <f>'Скорая медицинская помощь'!A64</f>
        <v>49</v>
      </c>
      <c r="B64" s="63" t="str">
        <f>'Скорая медицинская помощь'!C64</f>
        <v>ГБУЗ ККПТД</v>
      </c>
      <c r="C64" s="12">
        <f>'[2]План 2023'!$AL59</f>
        <v>0</v>
      </c>
      <c r="D64" s="76">
        <f>'[2]План 2023'!$AM59</f>
        <v>0</v>
      </c>
      <c r="E64" s="12">
        <f>'[2]План 2023'!$AR59</f>
        <v>0</v>
      </c>
      <c r="F64" s="76">
        <f>'[2]План 2023'!$AS59</f>
        <v>0</v>
      </c>
      <c r="G64" s="76">
        <f>'[3]СВОД по МО'!$IH$66</f>
        <v>0</v>
      </c>
      <c r="H64" s="76">
        <f>'[3]СВОД по МО'!$IN$66</f>
        <v>0</v>
      </c>
      <c r="I64" s="76"/>
      <c r="J64" s="76"/>
      <c r="K64" s="196">
        <f>'[1]План 2023'!$AL59</f>
        <v>0</v>
      </c>
      <c r="L64" s="76">
        <f>'[1]План 2023'!$AM59</f>
        <v>0</v>
      </c>
      <c r="M64" s="196">
        <f>'[1]План 2023'!$AR59</f>
        <v>0</v>
      </c>
      <c r="N64" s="76">
        <f>'[1]План 2023'!$AS59</f>
        <v>0</v>
      </c>
      <c r="O64" s="14">
        <f t="shared" si="5"/>
        <v>0</v>
      </c>
      <c r="P64" s="58">
        <f t="shared" si="6"/>
        <v>0</v>
      </c>
      <c r="Q64" s="14">
        <f t="shared" si="4"/>
        <v>0</v>
      </c>
      <c r="R64" s="58">
        <f t="shared" si="3"/>
        <v>0</v>
      </c>
      <c r="S64" s="5"/>
      <c r="T64" s="79"/>
      <c r="U64" s="79"/>
      <c r="V64" s="79"/>
      <c r="W64" s="5"/>
      <c r="X64" s="79"/>
      <c r="Y64" s="79"/>
      <c r="Z64" s="79"/>
      <c r="AA64" s="5"/>
      <c r="AB64" s="15"/>
      <c r="AD64" s="60"/>
      <c r="AE64" s="60"/>
    </row>
    <row r="65" spans="1:31" x14ac:dyDescent="0.25">
      <c r="A65" s="226">
        <f>'Скорая медицинская помощь'!A65</f>
        <v>50</v>
      </c>
      <c r="B65" s="63" t="str">
        <f>'Скорая медицинская помощь'!C65</f>
        <v>АО "МЕДИЦИНА"</v>
      </c>
      <c r="C65" s="12">
        <f>'[2]План 2023'!$AL60</f>
        <v>0</v>
      </c>
      <c r="D65" s="76">
        <f>'[2]План 2023'!$AM60</f>
        <v>0</v>
      </c>
      <c r="E65" s="12">
        <f>'[2]План 2023'!$AR60</f>
        <v>0</v>
      </c>
      <c r="F65" s="76">
        <f>'[2]План 2023'!$AS60</f>
        <v>0</v>
      </c>
      <c r="G65" s="76"/>
      <c r="H65" s="76"/>
      <c r="I65" s="76"/>
      <c r="J65" s="76"/>
      <c r="K65" s="196">
        <f>'[1]План 2023'!$AL60</f>
        <v>0</v>
      </c>
      <c r="L65" s="76">
        <f>'[1]План 2023'!$AM60</f>
        <v>0</v>
      </c>
      <c r="M65" s="196">
        <f>'[1]План 2023'!$AR60</f>
        <v>0</v>
      </c>
      <c r="N65" s="76">
        <f>'[1]План 2023'!$AS60</f>
        <v>0</v>
      </c>
      <c r="O65" s="14">
        <f t="shared" si="5"/>
        <v>0</v>
      </c>
      <c r="P65" s="58">
        <f t="shared" si="6"/>
        <v>0</v>
      </c>
      <c r="Q65" s="14">
        <f t="shared" si="4"/>
        <v>0</v>
      </c>
      <c r="R65" s="58">
        <f t="shared" si="3"/>
        <v>0</v>
      </c>
      <c r="S65" s="5"/>
      <c r="T65" s="79"/>
      <c r="U65" s="79"/>
      <c r="V65" s="79"/>
      <c r="W65" s="5"/>
      <c r="X65" s="79"/>
      <c r="Y65" s="79"/>
      <c r="Z65" s="79"/>
      <c r="AA65" s="5"/>
      <c r="AB65" s="15"/>
      <c r="AD65" s="60"/>
      <c r="AE65" s="60"/>
    </row>
    <row r="66" spans="1:31" x14ac:dyDescent="0.25">
      <c r="A66" s="225">
        <f>'Скорая медицинская помощь'!A66</f>
        <v>51</v>
      </c>
      <c r="B66" s="63" t="str">
        <f>'Скорая медицинская помощь'!C66</f>
        <v>Камч филиал АНО "Медицинский центр "Жизнь"</v>
      </c>
      <c r="C66" s="12">
        <f>'[2]План 2023'!$AL61</f>
        <v>548</v>
      </c>
      <c r="D66" s="76">
        <f>'[2]План 2023'!$AM61</f>
        <v>130076.67</v>
      </c>
      <c r="E66" s="12">
        <f>'[2]План 2023'!$AR61</f>
        <v>0</v>
      </c>
      <c r="F66" s="76">
        <f>'[2]План 2023'!$AS61</f>
        <v>0</v>
      </c>
      <c r="G66" s="76">
        <f>'[3]СВОД по МО'!$IH$67</f>
        <v>455</v>
      </c>
      <c r="H66" s="76">
        <f>'[3]СВОД по МО'!$IN$67</f>
        <v>100782.48133000001</v>
      </c>
      <c r="I66" s="76"/>
      <c r="J66" s="76"/>
      <c r="K66" s="196">
        <f>'[1]План 2023'!$AL61</f>
        <v>548</v>
      </c>
      <c r="L66" s="76">
        <f>'[1]План 2023'!$AM61</f>
        <v>130076.67</v>
      </c>
      <c r="M66" s="196">
        <f>'[1]План 2023'!$AR61</f>
        <v>0</v>
      </c>
      <c r="N66" s="76">
        <f>'[1]План 2023'!$AS61</f>
        <v>0</v>
      </c>
      <c r="O66" s="14">
        <f t="shared" ref="O66:O70" si="7">K66-C66</f>
        <v>0</v>
      </c>
      <c r="P66" s="58">
        <f t="shared" ref="P66:P71" si="8">L66-D66</f>
        <v>0</v>
      </c>
      <c r="Q66" s="14">
        <f t="shared" si="4"/>
        <v>0</v>
      </c>
      <c r="R66" s="58">
        <f t="shared" si="3"/>
        <v>0</v>
      </c>
      <c r="S66" s="5"/>
      <c r="T66" s="79"/>
      <c r="U66" s="79"/>
      <c r="V66" s="79"/>
      <c r="W66" s="5"/>
      <c r="X66" s="79"/>
      <c r="Y66" s="79"/>
      <c r="Z66" s="79"/>
      <c r="AA66" s="5"/>
      <c r="AB66" s="15"/>
      <c r="AD66" s="60"/>
      <c r="AE66" s="60"/>
    </row>
    <row r="67" spans="1:31" x14ac:dyDescent="0.25">
      <c r="A67" s="226">
        <f>'Скорая медицинская помощь'!A67</f>
        <v>52</v>
      </c>
      <c r="B67" s="63" t="str">
        <f>'Скорая медицинская помощь'!C67</f>
        <v>КГБУЗ ДККБ</v>
      </c>
      <c r="C67" s="12">
        <f>'[2]План 2023'!$AL62</f>
        <v>0</v>
      </c>
      <c r="D67" s="76">
        <f>'[2]План 2023'!$AM62</f>
        <v>0</v>
      </c>
      <c r="E67" s="12">
        <f>'[2]План 2023'!$AR62</f>
        <v>0</v>
      </c>
      <c r="F67" s="76">
        <f>'[2]План 2023'!$AS62</f>
        <v>0</v>
      </c>
      <c r="G67" s="76">
        <f>'[3]СВОД по МО'!$IH$68</f>
        <v>0</v>
      </c>
      <c r="H67" s="76">
        <f>'[3]СВОД по МО'!$IN$68</f>
        <v>0</v>
      </c>
      <c r="I67" s="76"/>
      <c r="J67" s="76"/>
      <c r="K67" s="196">
        <f>'[1]План 2023'!$AL62</f>
        <v>0</v>
      </c>
      <c r="L67" s="76">
        <f>'[1]План 2023'!$AM62</f>
        <v>0</v>
      </c>
      <c r="M67" s="196">
        <f>'[1]План 2023'!$AR62</f>
        <v>0</v>
      </c>
      <c r="N67" s="76">
        <f>'[1]План 2023'!$AS62</f>
        <v>0</v>
      </c>
      <c r="O67" s="14">
        <f t="shared" si="7"/>
        <v>0</v>
      </c>
      <c r="P67" s="58">
        <f t="shared" si="8"/>
        <v>0</v>
      </c>
      <c r="Q67" s="14">
        <f t="shared" si="4"/>
        <v>0</v>
      </c>
      <c r="R67" s="58">
        <f t="shared" si="3"/>
        <v>0</v>
      </c>
      <c r="S67" s="5"/>
      <c r="T67" s="79"/>
      <c r="U67" s="79"/>
      <c r="V67" s="79"/>
      <c r="W67" s="5"/>
      <c r="X67" s="79"/>
      <c r="Y67" s="79"/>
      <c r="Z67" s="79"/>
      <c r="AA67" s="5"/>
      <c r="AB67" s="15"/>
      <c r="AD67" s="60"/>
      <c r="AE67" s="60"/>
    </row>
    <row r="68" spans="1:31" x14ac:dyDescent="0.25">
      <c r="A68" s="226">
        <f>'Скорая медицинская помощь'!A68</f>
        <v>53</v>
      </c>
      <c r="B68" s="63" t="str">
        <f>'Скорая медицинская помощь'!C68</f>
        <v>КГБУЗ "ПЕРИНАТАЛЬНЫЙ ЦЕНТР"</v>
      </c>
      <c r="C68" s="12">
        <f>'[2]План 2023'!$AL63</f>
        <v>0</v>
      </c>
      <c r="D68" s="76">
        <f>'[2]План 2023'!$AM63</f>
        <v>0</v>
      </c>
      <c r="E68" s="12">
        <f>'[2]План 2023'!$AR63</f>
        <v>0</v>
      </c>
      <c r="F68" s="76">
        <f>'[2]План 2023'!$AS63</f>
        <v>0</v>
      </c>
      <c r="G68" s="76">
        <f>'[3]СВОД по МО'!$IH$69</f>
        <v>0</v>
      </c>
      <c r="H68" s="76">
        <f>'[3]СВОД по МО'!$IN$69</f>
        <v>0</v>
      </c>
      <c r="I68" s="76"/>
      <c r="J68" s="76"/>
      <c r="K68" s="196">
        <f>'[1]План 2023'!$AL63</f>
        <v>0</v>
      </c>
      <c r="L68" s="76">
        <f>'[1]План 2023'!$AM63</f>
        <v>0</v>
      </c>
      <c r="M68" s="196">
        <f>'[1]План 2023'!$AR63</f>
        <v>0</v>
      </c>
      <c r="N68" s="76">
        <f>'[1]План 2023'!$AS63</f>
        <v>0</v>
      </c>
      <c r="O68" s="14">
        <f t="shared" si="7"/>
        <v>0</v>
      </c>
      <c r="P68" s="58">
        <f t="shared" si="8"/>
        <v>0</v>
      </c>
      <c r="Q68" s="14">
        <f t="shared" si="4"/>
        <v>0</v>
      </c>
      <c r="R68" s="58">
        <f t="shared" si="3"/>
        <v>0</v>
      </c>
      <c r="S68" s="5"/>
      <c r="T68" s="79"/>
      <c r="U68" s="79"/>
      <c r="V68" s="79"/>
      <c r="W68" s="5"/>
      <c r="X68" s="79"/>
      <c r="Y68" s="79"/>
      <c r="Z68" s="79"/>
      <c r="AA68" s="5"/>
      <c r="AB68" s="15"/>
      <c r="AD68" s="60"/>
      <c r="AE68" s="60"/>
    </row>
    <row r="69" spans="1:31" x14ac:dyDescent="0.25">
      <c r="A69" s="225">
        <f>'Скорая медицинская помощь'!A69</f>
        <v>54</v>
      </c>
      <c r="B69" s="63" t="str">
        <f>'Скорая медицинская помощь'!C69</f>
        <v>КГБУЗ "ККБ" ИМЕНИ ПРОФЕССОРА О.В. ВЛАДИМИРЦЕВА</v>
      </c>
      <c r="C69" s="12">
        <f>'[2]План 2023'!$AL64</f>
        <v>0</v>
      </c>
      <c r="D69" s="76">
        <f>'[2]План 2023'!$AM64</f>
        <v>0</v>
      </c>
      <c r="E69" s="12">
        <f>'[2]План 2023'!$AR64</f>
        <v>0</v>
      </c>
      <c r="F69" s="76">
        <f>'[2]План 2023'!$AS64</f>
        <v>0</v>
      </c>
      <c r="G69" s="76">
        <f>'[3]СВОД по МО'!$IH$70</f>
        <v>0</v>
      </c>
      <c r="H69" s="76">
        <f>'[3]СВОД по МО'!$IN$70</f>
        <v>0</v>
      </c>
      <c r="I69" s="76"/>
      <c r="J69" s="76"/>
      <c r="K69" s="196">
        <f>'[1]План 2023'!$AL64</f>
        <v>0</v>
      </c>
      <c r="L69" s="76">
        <f>'[1]План 2023'!$AM64</f>
        <v>0</v>
      </c>
      <c r="M69" s="196">
        <f>'[1]План 2023'!$AR64</f>
        <v>0</v>
      </c>
      <c r="N69" s="76">
        <f>'[1]План 2023'!$AS64</f>
        <v>0</v>
      </c>
      <c r="O69" s="14">
        <f t="shared" si="7"/>
        <v>0</v>
      </c>
      <c r="P69" s="58">
        <f t="shared" si="8"/>
        <v>0</v>
      </c>
      <c r="Q69" s="14">
        <f t="shared" si="4"/>
        <v>0</v>
      </c>
      <c r="R69" s="58">
        <f t="shared" si="3"/>
        <v>0</v>
      </c>
      <c r="S69" s="5"/>
      <c r="T69" s="79"/>
      <c r="U69" s="79"/>
      <c r="V69" s="79"/>
      <c r="W69" s="5"/>
      <c r="X69" s="79"/>
      <c r="Y69" s="79"/>
      <c r="Z69" s="79"/>
      <c r="AA69" s="5"/>
      <c r="AB69" s="15"/>
      <c r="AD69" s="60"/>
      <c r="AE69" s="60"/>
    </row>
    <row r="70" spans="1:31" x14ac:dyDescent="0.25">
      <c r="A70" s="226">
        <f>'Скорая медицинская помощь'!A70</f>
        <v>55</v>
      </c>
      <c r="B70" s="63" t="str">
        <f>'Скорая медицинская помощь'!C70</f>
        <v>ООО "ЦИЭР "ЭМБРИЛАЙФ"</v>
      </c>
      <c r="C70" s="12">
        <f>'[2]План 2023'!$AL65</f>
        <v>22</v>
      </c>
      <c r="D70" s="76">
        <f>'[2]План 2023'!$AM65</f>
        <v>3932.08</v>
      </c>
      <c r="E70" s="12">
        <f>'[2]План 2023'!$AR65</f>
        <v>0</v>
      </c>
      <c r="F70" s="76">
        <f>'[2]План 2023'!$AS65</f>
        <v>0</v>
      </c>
      <c r="G70" s="76">
        <f>'[3]СВОД по МО'!$IH$72</f>
        <v>6</v>
      </c>
      <c r="H70" s="76">
        <f>'[3]СВОД по МО'!$IN$72</f>
        <v>572.19691</v>
      </c>
      <c r="I70" s="76"/>
      <c r="J70" s="76"/>
      <c r="K70" s="196">
        <f>'[1]План 2023'!$AL65</f>
        <v>22</v>
      </c>
      <c r="L70" s="76">
        <f>'[1]План 2023'!$AM65</f>
        <v>3932.08</v>
      </c>
      <c r="M70" s="196">
        <f>'[1]План 2023'!$AR65</f>
        <v>0</v>
      </c>
      <c r="N70" s="76">
        <f>'[1]План 2023'!$AS65</f>
        <v>0</v>
      </c>
      <c r="O70" s="14">
        <f t="shared" si="7"/>
        <v>0</v>
      </c>
      <c r="P70" s="58">
        <f t="shared" si="8"/>
        <v>0</v>
      </c>
      <c r="Q70" s="14">
        <f t="shared" si="4"/>
        <v>0</v>
      </c>
      <c r="R70" s="58">
        <f t="shared" si="3"/>
        <v>0</v>
      </c>
      <c r="S70" s="5">
        <v>-8</v>
      </c>
      <c r="T70" s="79">
        <v>-984.32</v>
      </c>
      <c r="U70" s="79"/>
      <c r="V70" s="79"/>
      <c r="W70" s="5"/>
      <c r="X70" s="79"/>
      <c r="Y70" s="79"/>
      <c r="Z70" s="79"/>
      <c r="AA70" s="5"/>
      <c r="AB70" s="15"/>
      <c r="AD70" s="60"/>
      <c r="AE70" s="60"/>
    </row>
    <row r="71" spans="1:31" x14ac:dyDescent="0.25">
      <c r="A71" s="226">
        <f>'Скорая медицинская помощь'!A71</f>
        <v>56</v>
      </c>
      <c r="B71" s="239" t="str">
        <f>'Скорая медицинская помощь'!C71</f>
        <v xml:space="preserve"> ООО "МАТЬ И ДИТЯ ЯРОСЛАВЛЬ"</v>
      </c>
      <c r="C71" s="208"/>
      <c r="D71" s="194"/>
      <c r="E71" s="208"/>
      <c r="F71" s="194"/>
      <c r="G71" s="194">
        <f>'[3]СВОД по МО'!$IH$71</f>
        <v>0</v>
      </c>
      <c r="H71" s="194">
        <f>'[3]СВОД по МО'!$IN$71</f>
        <v>0</v>
      </c>
      <c r="I71" s="194"/>
      <c r="J71" s="194"/>
      <c r="K71" s="205">
        <f>'[1]План 2023'!$AL66</f>
        <v>0</v>
      </c>
      <c r="L71" s="194">
        <f>'[1]План 2023'!$AM66</f>
        <v>0</v>
      </c>
      <c r="M71" s="205">
        <f>'[1]План 2023'!$AR66</f>
        <v>0</v>
      </c>
      <c r="N71" s="194">
        <f>'[1]План 2023'!$AS66</f>
        <v>0</v>
      </c>
      <c r="O71" s="122">
        <f>K71-C71</f>
        <v>0</v>
      </c>
      <c r="P71" s="123">
        <f t="shared" si="8"/>
        <v>0</v>
      </c>
      <c r="Q71" s="122">
        <f t="shared" si="4"/>
        <v>0</v>
      </c>
      <c r="R71" s="123">
        <f t="shared" si="3"/>
        <v>0</v>
      </c>
      <c r="S71" s="125"/>
      <c r="T71" s="126"/>
      <c r="U71" s="126"/>
      <c r="V71" s="126"/>
      <c r="W71" s="125"/>
      <c r="X71" s="126"/>
      <c r="Y71" s="126"/>
      <c r="Z71" s="126"/>
      <c r="AA71" s="125"/>
      <c r="AB71" s="207"/>
      <c r="AD71" s="60"/>
      <c r="AE71" s="60"/>
    </row>
    <row r="72" spans="1:31" hidden="1" x14ac:dyDescent="0.25">
      <c r="A72" s="225"/>
      <c r="B72" s="237"/>
      <c r="C72" s="213"/>
      <c r="D72" s="212"/>
      <c r="E72" s="212"/>
      <c r="F72" s="212"/>
      <c r="G72" s="212"/>
      <c r="H72" s="212"/>
      <c r="I72" s="212"/>
      <c r="J72" s="212"/>
      <c r="K72" s="213"/>
      <c r="L72" s="212"/>
      <c r="M72" s="213"/>
      <c r="N72" s="212"/>
      <c r="O72" s="214"/>
      <c r="P72" s="215"/>
      <c r="Q72" s="214"/>
      <c r="R72" s="215"/>
      <c r="S72" s="216"/>
      <c r="T72" s="219"/>
      <c r="U72" s="219"/>
      <c r="V72" s="219"/>
      <c r="W72" s="216"/>
      <c r="X72" s="219"/>
      <c r="Y72" s="219"/>
      <c r="Z72" s="219"/>
      <c r="AA72" s="216"/>
      <c r="AB72" s="230"/>
      <c r="AD72" s="60"/>
      <c r="AE72" s="60"/>
    </row>
    <row r="73" spans="1:31" hidden="1" x14ac:dyDescent="0.25">
      <c r="A73" s="226"/>
      <c r="B73" s="232"/>
      <c r="C73" s="233"/>
      <c r="D73" s="87"/>
      <c r="E73" s="87"/>
      <c r="F73" s="87"/>
      <c r="G73" s="87"/>
      <c r="H73" s="87"/>
      <c r="I73" s="87"/>
      <c r="J73" s="87"/>
      <c r="K73" s="233"/>
      <c r="L73" s="87"/>
      <c r="M73" s="233"/>
      <c r="N73" s="87"/>
      <c r="O73" s="4"/>
      <c r="P73" s="3"/>
      <c r="Q73" s="4"/>
      <c r="R73" s="3"/>
      <c r="S73" s="17"/>
      <c r="T73" s="59"/>
      <c r="U73" s="59"/>
      <c r="V73" s="59"/>
      <c r="W73" s="17"/>
      <c r="X73" s="59"/>
      <c r="Y73" s="59"/>
      <c r="Z73" s="59"/>
      <c r="AA73" s="17"/>
      <c r="AB73" s="234"/>
      <c r="AD73" s="60"/>
      <c r="AE73" s="60"/>
    </row>
    <row r="74" spans="1:31" x14ac:dyDescent="0.25">
      <c r="A74" s="21"/>
      <c r="B74" s="22" t="s">
        <v>6</v>
      </c>
      <c r="C74" s="65">
        <f t="shared" ref="C74:J74" si="9">SUM(C14:C73)</f>
        <v>18669</v>
      </c>
      <c r="D74" s="23">
        <f t="shared" si="9"/>
        <v>1910571.6056980006</v>
      </c>
      <c r="E74" s="65">
        <f t="shared" si="9"/>
        <v>1502</v>
      </c>
      <c r="F74" s="23">
        <f t="shared" si="9"/>
        <v>138352.909698</v>
      </c>
      <c r="G74" s="23">
        <f t="shared" si="9"/>
        <v>15591</v>
      </c>
      <c r="H74" s="23">
        <f t="shared" si="9"/>
        <v>1561250.1584099997</v>
      </c>
      <c r="I74" s="65">
        <f t="shared" si="9"/>
        <v>1289</v>
      </c>
      <c r="J74" s="23">
        <f t="shared" si="9"/>
        <v>121213.40400000001</v>
      </c>
      <c r="K74" s="24">
        <f t="shared" ref="K74:AB74" si="10">SUM(K14:K73)</f>
        <v>18669</v>
      </c>
      <c r="L74" s="25">
        <f t="shared" si="10"/>
        <v>1910571.6056980006</v>
      </c>
      <c r="M74" s="24">
        <f t="shared" ref="M74:N74" si="11">SUM(M14:M73)</f>
        <v>1502</v>
      </c>
      <c r="N74" s="25">
        <f t="shared" si="11"/>
        <v>138352.909698</v>
      </c>
      <c r="O74" s="26">
        <f t="shared" si="10"/>
        <v>0</v>
      </c>
      <c r="P74" s="66">
        <f t="shared" si="10"/>
        <v>0</v>
      </c>
      <c r="Q74" s="26">
        <f t="shared" ref="Q74:R74" si="12">SUM(Q14:Q73)</f>
        <v>0</v>
      </c>
      <c r="R74" s="66">
        <f t="shared" si="12"/>
        <v>0</v>
      </c>
      <c r="S74" s="27">
        <f t="shared" si="10"/>
        <v>0</v>
      </c>
      <c r="T74" s="67">
        <f t="shared" si="10"/>
        <v>-33350.439999999995</v>
      </c>
      <c r="U74" s="27">
        <f t="shared" si="10"/>
        <v>45</v>
      </c>
      <c r="V74" s="67">
        <f t="shared" si="10"/>
        <v>6639.03</v>
      </c>
      <c r="W74" s="27">
        <f t="shared" si="10"/>
        <v>-37</v>
      </c>
      <c r="X74" s="67">
        <f t="shared" si="10"/>
        <v>0</v>
      </c>
      <c r="Y74" s="27">
        <f t="shared" si="10"/>
        <v>0</v>
      </c>
      <c r="Z74" s="67">
        <f t="shared" si="10"/>
        <v>0</v>
      </c>
      <c r="AA74" s="27">
        <f t="shared" si="10"/>
        <v>0</v>
      </c>
      <c r="AB74" s="68">
        <f t="shared" si="10"/>
        <v>0</v>
      </c>
    </row>
    <row r="75" spans="1:31" x14ac:dyDescent="0.25">
      <c r="T75" s="37"/>
      <c r="U75" s="37"/>
      <c r="V75" s="37"/>
      <c r="X75" s="37"/>
      <c r="Y75" s="37"/>
      <c r="Z75" s="37"/>
    </row>
    <row r="76" spans="1:31" ht="15" customHeight="1" x14ac:dyDescent="0.25">
      <c r="A76" s="406" t="s">
        <v>17</v>
      </c>
      <c r="B76" s="408"/>
      <c r="C76" s="29">
        <f>[1]СВОД!$G$57</f>
        <v>21557</v>
      </c>
      <c r="D76" s="41">
        <f>[1]СВОД!$H$57</f>
        <v>1965893.7100000002</v>
      </c>
      <c r="E76" s="41"/>
      <c r="F76" s="41"/>
      <c r="G76" s="69"/>
      <c r="H76" s="69"/>
      <c r="I76" s="69"/>
      <c r="J76" s="69"/>
      <c r="K76" s="29">
        <f>[1]СВОД!$G$57</f>
        <v>21557</v>
      </c>
      <c r="L76" s="41">
        <f>[1]СВОД!$H$57</f>
        <v>1965893.7100000002</v>
      </c>
      <c r="M76" s="41"/>
      <c r="N76" s="41"/>
      <c r="O76" s="29">
        <f>K76-C76</f>
        <v>0</v>
      </c>
      <c r="P76" s="49">
        <f>L76-D76</f>
        <v>0</v>
      </c>
      <c r="Q76" s="282"/>
      <c r="R76" s="282"/>
      <c r="T76" s="37"/>
      <c r="U76" s="37"/>
      <c r="V76" s="37"/>
      <c r="AA76" s="37"/>
    </row>
    <row r="77" spans="1:31" ht="15" customHeight="1" x14ac:dyDescent="0.25">
      <c r="A77" s="30" t="s">
        <v>44</v>
      </c>
      <c r="B77" s="31"/>
      <c r="C77" s="32"/>
      <c r="D77" s="42"/>
      <c r="E77" s="42"/>
      <c r="F77" s="42"/>
      <c r="G77" s="70"/>
      <c r="H77" s="70"/>
      <c r="I77" s="70"/>
      <c r="J77" s="70"/>
      <c r="K77" s="32"/>
      <c r="L77" s="42"/>
      <c r="M77" s="42"/>
      <c r="N77" s="42"/>
      <c r="O77" s="32"/>
      <c r="P77" s="71"/>
      <c r="Q77" s="282"/>
      <c r="R77" s="282"/>
      <c r="AA77" s="37"/>
    </row>
    <row r="78" spans="1:31" ht="15" customHeight="1" x14ac:dyDescent="0.25">
      <c r="A78" s="374" t="s">
        <v>8</v>
      </c>
      <c r="B78" s="376"/>
      <c r="C78" s="40">
        <f>[1]СВОД!$I$57</f>
        <v>2888</v>
      </c>
      <c r="D78" s="43">
        <f>[1]СВОД!$J$57</f>
        <v>55322.1</v>
      </c>
      <c r="E78" s="43"/>
      <c r="F78" s="43"/>
      <c r="G78" s="34"/>
      <c r="H78" s="34"/>
      <c r="I78" s="34"/>
      <c r="J78" s="34"/>
      <c r="K78" s="40">
        <f>[1]СВОД!$I$57</f>
        <v>2888</v>
      </c>
      <c r="L78" s="43">
        <f>[1]СВОД!$J$57</f>
        <v>55322.1</v>
      </c>
      <c r="M78" s="43"/>
      <c r="N78" s="43"/>
      <c r="O78" s="34">
        <f t="shared" ref="O78:P81" si="13">K78-C78</f>
        <v>0</v>
      </c>
      <c r="P78" s="51">
        <f t="shared" si="13"/>
        <v>0</v>
      </c>
      <c r="Q78" s="283"/>
      <c r="R78" s="283"/>
      <c r="X78" s="37"/>
    </row>
    <row r="79" spans="1:31" ht="48.75" customHeight="1" x14ac:dyDescent="0.25">
      <c r="A79" s="374" t="s">
        <v>9</v>
      </c>
      <c r="B79" s="376"/>
      <c r="C79" s="34">
        <f>C76-C78</f>
        <v>18669</v>
      </c>
      <c r="D79" s="43">
        <f>D76-D78</f>
        <v>1910571.61</v>
      </c>
      <c r="E79" s="43"/>
      <c r="F79" s="43"/>
      <c r="G79" s="34"/>
      <c r="H79" s="34"/>
      <c r="I79" s="34"/>
      <c r="J79" s="34"/>
      <c r="K79" s="40">
        <f>K76-K78</f>
        <v>18669</v>
      </c>
      <c r="L79" s="43">
        <f>L76-L78</f>
        <v>1910571.61</v>
      </c>
      <c r="M79" s="43"/>
      <c r="N79" s="43"/>
      <c r="O79" s="34">
        <f t="shared" si="13"/>
        <v>0</v>
      </c>
      <c r="P79" s="145">
        <f t="shared" si="13"/>
        <v>0</v>
      </c>
      <c r="Q79" s="284"/>
      <c r="R79" s="284"/>
    </row>
    <row r="80" spans="1:31" ht="42.75" customHeight="1" x14ac:dyDescent="0.25">
      <c r="A80" s="377" t="s">
        <v>10</v>
      </c>
      <c r="B80" s="379"/>
      <c r="C80" s="35"/>
      <c r="D80" s="44"/>
      <c r="E80" s="44"/>
      <c r="F80" s="44"/>
      <c r="G80" s="35"/>
      <c r="H80" s="35"/>
      <c r="I80" s="35"/>
      <c r="J80" s="35"/>
      <c r="K80" s="35"/>
      <c r="L80" s="44"/>
      <c r="M80" s="44"/>
      <c r="N80" s="44"/>
      <c r="O80" s="35">
        <f t="shared" si="13"/>
        <v>0</v>
      </c>
      <c r="P80" s="52">
        <f t="shared" si="13"/>
        <v>0</v>
      </c>
      <c r="Q80" s="283"/>
      <c r="R80" s="283"/>
    </row>
    <row r="81" spans="1:18" ht="15" customHeight="1" x14ac:dyDescent="0.25">
      <c r="A81" s="380" t="s">
        <v>52</v>
      </c>
      <c r="B81" s="382"/>
      <c r="C81" s="36">
        <f>C79+C80</f>
        <v>18669</v>
      </c>
      <c r="D81" s="45">
        <f>D79+D80</f>
        <v>1910571.61</v>
      </c>
      <c r="E81" s="45"/>
      <c r="F81" s="45"/>
      <c r="G81" s="36"/>
      <c r="H81" s="36"/>
      <c r="I81" s="36"/>
      <c r="J81" s="36"/>
      <c r="K81" s="36">
        <f>K79+K80</f>
        <v>18669</v>
      </c>
      <c r="L81" s="45">
        <f>L79+L80</f>
        <v>1910571.61</v>
      </c>
      <c r="M81" s="45"/>
      <c r="N81" s="45"/>
      <c r="O81" s="36">
        <f t="shared" si="13"/>
        <v>0</v>
      </c>
      <c r="P81" s="316">
        <f>L81-D81</f>
        <v>0</v>
      </c>
      <c r="Q81" s="285"/>
      <c r="R81" s="285"/>
    </row>
    <row r="82" spans="1:18" x14ac:dyDescent="0.25">
      <c r="G82" s="37"/>
      <c r="H82" s="37"/>
      <c r="I82" s="37"/>
      <c r="J82" s="37"/>
    </row>
    <row r="84" spans="1:18" ht="13.5" customHeight="1" x14ac:dyDescent="0.25"/>
  </sheetData>
  <autoFilter ref="A13:AF74" xr:uid="{D7A29706-01CF-4B23-95E2-1ED4A7523BE1}"/>
  <mergeCells count="21"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B8:B13"/>
    <mergeCell ref="M12:N12"/>
    <mergeCell ref="Q12:R12"/>
    <mergeCell ref="U12:V12"/>
    <mergeCell ref="A81:B81"/>
    <mergeCell ref="K12:L12"/>
    <mergeCell ref="A79:B79"/>
    <mergeCell ref="A80:B80"/>
    <mergeCell ref="G12:H12"/>
    <mergeCell ref="E12:F12"/>
    <mergeCell ref="I12:J12"/>
  </mergeCells>
  <pageMargins left="0.7" right="0.7" top="0.75" bottom="0.75" header="0.3" footer="0.3"/>
  <pageSetup paperSize="9" scale="2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zoomScale="70" zoomScaleNormal="70" zoomScaleSheetLayoutView="80" workbookViewId="0">
      <pane xSplit="2" ySplit="12" topLeftCell="AA47" activePane="bottomRight" state="frozen"/>
      <selection sqref="A1:XFD1048576"/>
      <selection pane="topRight" sqref="A1:XFD1048576"/>
      <selection pane="bottomLeft" sqref="A1:XFD1048576"/>
      <selection pane="bottomRight" activeCell="Q76" sqref="Q76"/>
    </sheetView>
  </sheetViews>
  <sheetFormatPr defaultColWidth="9.140625" defaultRowHeight="15" x14ac:dyDescent="0.25"/>
  <cols>
    <col min="1" max="1" width="5.140625" style="7" customWidth="1"/>
    <col min="2" max="2" width="75.85546875" style="7" customWidth="1"/>
    <col min="3" max="40" width="16.140625" style="7" customWidth="1"/>
    <col min="41" max="41" width="13.85546875" style="7" customWidth="1"/>
    <col min="42" max="42" width="14" style="7" customWidth="1"/>
    <col min="43" max="43" width="7.140625" style="7" customWidth="1"/>
    <col min="44" max="16384" width="9.140625" style="7"/>
  </cols>
  <sheetData>
    <row r="1" spans="1:44" x14ac:dyDescent="0.25">
      <c r="Z1" s="347" t="s">
        <v>26</v>
      </c>
      <c r="AD1" s="347"/>
      <c r="AP1" s="347" t="s">
        <v>26</v>
      </c>
    </row>
    <row r="2" spans="1:44" ht="12.75" customHeight="1" x14ac:dyDescent="0.25">
      <c r="Z2" s="347" t="s">
        <v>27</v>
      </c>
      <c r="AD2" s="347"/>
      <c r="AP2" s="347" t="s">
        <v>27</v>
      </c>
    </row>
    <row r="3" spans="1:44" x14ac:dyDescent="0.25">
      <c r="Z3" s="347" t="s">
        <v>28</v>
      </c>
      <c r="AD3" s="347"/>
      <c r="AP3" s="347" t="s">
        <v>28</v>
      </c>
    </row>
    <row r="4" spans="1:44" x14ac:dyDescent="0.25">
      <c r="Z4" s="347" t="str">
        <f>'Скорая медицинская помощь'!$Q$4</f>
        <v>страхованию от 23.11.2023 года № 7/2023</v>
      </c>
      <c r="AD4" s="347"/>
      <c r="AP4" s="347" t="str">
        <f>'Скорая медицинская помощь'!$Q$4</f>
        <v>страхованию от 23.11.2023 года № 7/2023</v>
      </c>
    </row>
    <row r="6" spans="1:44" x14ac:dyDescent="0.25">
      <c r="B6" s="8"/>
      <c r="C6" s="460" t="s">
        <v>45</v>
      </c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73"/>
    </row>
    <row r="7" spans="1:44" ht="12.6" customHeight="1" x14ac:dyDescent="0.25"/>
    <row r="8" spans="1:44" ht="12.75" customHeight="1" x14ac:dyDescent="0.25">
      <c r="A8" s="467" t="s">
        <v>0</v>
      </c>
      <c r="B8" s="465" t="s">
        <v>1</v>
      </c>
      <c r="C8" s="431" t="s">
        <v>29</v>
      </c>
      <c r="D8" s="432"/>
      <c r="E8" s="432"/>
      <c r="F8" s="433"/>
      <c r="G8" s="455" t="s">
        <v>2</v>
      </c>
      <c r="H8" s="432"/>
      <c r="I8" s="432"/>
      <c r="J8" s="432"/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2"/>
      <c r="AC8" s="432"/>
      <c r="AD8" s="465"/>
      <c r="AE8" s="431" t="s">
        <v>30</v>
      </c>
      <c r="AF8" s="432"/>
      <c r="AG8" s="432"/>
      <c r="AH8" s="432"/>
      <c r="AI8" s="432" t="s">
        <v>31</v>
      </c>
      <c r="AJ8" s="432"/>
      <c r="AK8" s="432"/>
      <c r="AL8" s="433"/>
      <c r="AM8" s="455" t="s">
        <v>32</v>
      </c>
      <c r="AN8" s="432"/>
      <c r="AO8" s="432"/>
      <c r="AP8" s="433"/>
      <c r="AQ8" s="317"/>
    </row>
    <row r="9" spans="1:44" ht="13.5" customHeight="1" x14ac:dyDescent="0.25">
      <c r="A9" s="468"/>
      <c r="B9" s="466"/>
      <c r="C9" s="459"/>
      <c r="D9" s="457"/>
      <c r="E9" s="457"/>
      <c r="F9" s="458"/>
      <c r="G9" s="456" t="s">
        <v>33</v>
      </c>
      <c r="H9" s="457"/>
      <c r="I9" s="457"/>
      <c r="J9" s="457"/>
      <c r="K9" s="457" t="s">
        <v>34</v>
      </c>
      <c r="L9" s="457"/>
      <c r="M9" s="457"/>
      <c r="N9" s="457"/>
      <c r="O9" s="457" t="s">
        <v>47</v>
      </c>
      <c r="P9" s="457"/>
      <c r="Q9" s="457"/>
      <c r="R9" s="457"/>
      <c r="S9" s="457" t="s">
        <v>35</v>
      </c>
      <c r="T9" s="457"/>
      <c r="U9" s="457"/>
      <c r="V9" s="457"/>
      <c r="W9" s="457" t="s">
        <v>36</v>
      </c>
      <c r="X9" s="457"/>
      <c r="Y9" s="457"/>
      <c r="Z9" s="457"/>
      <c r="AA9" s="457" t="s">
        <v>37</v>
      </c>
      <c r="AB9" s="457"/>
      <c r="AC9" s="457"/>
      <c r="AD9" s="466"/>
      <c r="AE9" s="459"/>
      <c r="AF9" s="457"/>
      <c r="AG9" s="457"/>
      <c r="AH9" s="457"/>
      <c r="AI9" s="457" t="s">
        <v>38</v>
      </c>
      <c r="AJ9" s="457"/>
      <c r="AK9" s="457"/>
      <c r="AL9" s="458"/>
      <c r="AM9" s="456" t="s">
        <v>39</v>
      </c>
      <c r="AN9" s="457"/>
      <c r="AO9" s="457"/>
      <c r="AP9" s="458"/>
      <c r="AQ9" s="317"/>
    </row>
    <row r="10" spans="1:44" ht="12" customHeight="1" x14ac:dyDescent="0.25">
      <c r="A10" s="468"/>
      <c r="B10" s="466"/>
      <c r="C10" s="459"/>
      <c r="D10" s="457"/>
      <c r="E10" s="457"/>
      <c r="F10" s="458"/>
      <c r="G10" s="456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66"/>
      <c r="AE10" s="459"/>
      <c r="AF10" s="457"/>
      <c r="AG10" s="457"/>
      <c r="AH10" s="457"/>
      <c r="AI10" s="457"/>
      <c r="AJ10" s="457"/>
      <c r="AK10" s="457"/>
      <c r="AL10" s="458"/>
      <c r="AM10" s="456"/>
      <c r="AN10" s="457"/>
      <c r="AO10" s="457"/>
      <c r="AP10" s="458"/>
      <c r="AQ10" s="317"/>
    </row>
    <row r="11" spans="1:44" ht="18.75" customHeight="1" x14ac:dyDescent="0.25">
      <c r="A11" s="468"/>
      <c r="B11" s="466"/>
      <c r="C11" s="459"/>
      <c r="D11" s="457"/>
      <c r="E11" s="457"/>
      <c r="F11" s="458"/>
      <c r="G11" s="456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66"/>
      <c r="AE11" s="459"/>
      <c r="AF11" s="457"/>
      <c r="AG11" s="457"/>
      <c r="AH11" s="457"/>
      <c r="AI11" s="457"/>
      <c r="AJ11" s="457"/>
      <c r="AK11" s="457"/>
      <c r="AL11" s="458"/>
      <c r="AM11" s="456"/>
      <c r="AN11" s="457"/>
      <c r="AO11" s="457"/>
      <c r="AP11" s="458"/>
      <c r="AQ11" s="317"/>
    </row>
    <row r="12" spans="1:44" s="9" customFormat="1" ht="108" customHeight="1" x14ac:dyDescent="0.25">
      <c r="A12" s="469"/>
      <c r="B12" s="470"/>
      <c r="C12" s="248" t="str">
        <f>Поликлиника!$D$12</f>
        <v>Утвержденное плановое задание в соответствии с заседанием Комиссии 6/2023</v>
      </c>
      <c r="D12" s="249" t="str">
        <f>Поликлиника!$H$12</f>
        <v>Проект планового задания для заседания Комиссии 7/2023</v>
      </c>
      <c r="E12" s="250" t="s">
        <v>3</v>
      </c>
      <c r="F12" s="348" t="s">
        <v>40</v>
      </c>
      <c r="G12" s="319" t="str">
        <f>Поликлиника!$D$12</f>
        <v>Утвержденное плановое задание в соответствии с заседанием Комиссии 6/2023</v>
      </c>
      <c r="H12" s="249" t="str">
        <f>Поликлиника!$H$12</f>
        <v>Проект планового задания для заседания Комиссии 7/2023</v>
      </c>
      <c r="I12" s="250" t="s">
        <v>4</v>
      </c>
      <c r="J12" s="249" t="s">
        <v>40</v>
      </c>
      <c r="K12" s="249" t="str">
        <f>C12</f>
        <v>Утвержденное плановое задание в соответствии с заседанием Комиссии 6/2023</v>
      </c>
      <c r="L12" s="249" t="str">
        <f>D12</f>
        <v>Проект планового задания для заседания Комиссии 7/2023</v>
      </c>
      <c r="M12" s="250" t="s">
        <v>4</v>
      </c>
      <c r="N12" s="249" t="s">
        <v>40</v>
      </c>
      <c r="O12" s="249" t="str">
        <f>G12</f>
        <v>Утвержденное плановое задание в соответствии с заседанием Комиссии 6/2023</v>
      </c>
      <c r="P12" s="249" t="str">
        <f>H12</f>
        <v>Проект планового задания для заседания Комиссии 7/2023</v>
      </c>
      <c r="Q12" s="250" t="s">
        <v>4</v>
      </c>
      <c r="R12" s="249" t="s">
        <v>40</v>
      </c>
      <c r="S12" s="249" t="str">
        <f>G12</f>
        <v>Утвержденное плановое задание в соответствии с заседанием Комиссии 6/2023</v>
      </c>
      <c r="T12" s="249" t="str">
        <f>H12</f>
        <v>Проект планового задания для заседания Комиссии 7/2023</v>
      </c>
      <c r="U12" s="250" t="s">
        <v>4</v>
      </c>
      <c r="V12" s="249" t="s">
        <v>40</v>
      </c>
      <c r="W12" s="249" t="str">
        <f>S12</f>
        <v>Утвержденное плановое задание в соответствии с заседанием Комиссии 6/2023</v>
      </c>
      <c r="X12" s="249" t="str">
        <f>T12</f>
        <v>Проект планового задания для заседания Комиссии 7/2023</v>
      </c>
      <c r="Y12" s="250" t="s">
        <v>4</v>
      </c>
      <c r="Z12" s="249" t="s">
        <v>40</v>
      </c>
      <c r="AA12" s="249" t="str">
        <f>W12</f>
        <v>Утвержденное плановое задание в соответствии с заседанием Комиссии 6/2023</v>
      </c>
      <c r="AB12" s="249" t="str">
        <f>X12</f>
        <v>Проект планового задания для заседания Комиссии 7/2023</v>
      </c>
      <c r="AC12" s="250" t="s">
        <v>4</v>
      </c>
      <c r="AD12" s="318" t="s">
        <v>40</v>
      </c>
      <c r="AE12" s="248" t="str">
        <f>AA12</f>
        <v>Утвержденное плановое задание в соответствии с заседанием Комиссии 6/2023</v>
      </c>
      <c r="AF12" s="249" t="str">
        <f>AB12</f>
        <v>Проект планового задания для заседания Комиссии 7/2023</v>
      </c>
      <c r="AG12" s="250" t="s">
        <v>4</v>
      </c>
      <c r="AH12" s="249" t="s">
        <v>40</v>
      </c>
      <c r="AI12" s="249" t="str">
        <f>AE12</f>
        <v>Утвержденное плановое задание в соответствии с заседанием Комиссии 6/2023</v>
      </c>
      <c r="AJ12" s="249" t="str">
        <f>AF12</f>
        <v>Проект планового задания для заседания Комиссии 7/2023</v>
      </c>
      <c r="AK12" s="250" t="s">
        <v>4</v>
      </c>
      <c r="AL12" s="348" t="s">
        <v>40</v>
      </c>
      <c r="AM12" s="319" t="str">
        <f>AE12</f>
        <v>Утвержденное плановое задание в соответствии с заседанием Комиссии 6/2023</v>
      </c>
      <c r="AN12" s="249" t="str">
        <f>AF12</f>
        <v>Проект планового задания для заседания Комиссии 7/2023</v>
      </c>
      <c r="AO12" s="250" t="s">
        <v>4</v>
      </c>
      <c r="AP12" s="348" t="s">
        <v>40</v>
      </c>
      <c r="AQ12" s="349"/>
    </row>
    <row r="13" spans="1:44" x14ac:dyDescent="0.25">
      <c r="A13" s="350">
        <f>'Скорая медицинская помощь'!A14</f>
        <v>1</v>
      </c>
      <c r="B13" s="11" t="str">
        <f>'Скорая медицинская помощь'!C14</f>
        <v>ГБУЗ "КАМЧАТСКАЯ КРАЕВАЯ БОЛЬНИЦА ИМ. А.С. ЛУКАШЕВСКОГО"</v>
      </c>
      <c r="C13" s="211">
        <f>'Скорая медицинская помощь'!D14</f>
        <v>0</v>
      </c>
      <c r="D13" s="213">
        <f>'Скорая медицинская помощь'!H14</f>
        <v>0</v>
      </c>
      <c r="E13" s="214">
        <f>D13-C13</f>
        <v>0</v>
      </c>
      <c r="F13" s="218">
        <f>'Скорая медицинская помощь'!L14</f>
        <v>0</v>
      </c>
      <c r="G13" s="211">
        <f>Поликлиника!D14</f>
        <v>0</v>
      </c>
      <c r="H13" s="213">
        <f>Поликлиника!H14</f>
        <v>0</v>
      </c>
      <c r="I13" s="214">
        <f>H13-G13</f>
        <v>0</v>
      </c>
      <c r="J13" s="213">
        <f>Поликлиника!M14</f>
        <v>0</v>
      </c>
      <c r="K13" s="213">
        <f>Поликлиника!U14</f>
        <v>13135</v>
      </c>
      <c r="L13" s="213">
        <f>Поликлиника!Y14</f>
        <v>13135</v>
      </c>
      <c r="M13" s="214">
        <f>L13-K13</f>
        <v>0</v>
      </c>
      <c r="N13" s="213">
        <f>Поликлиника!AC14</f>
        <v>0</v>
      </c>
      <c r="O13" s="213">
        <f>Поликлиника!AK14</f>
        <v>0</v>
      </c>
      <c r="P13" s="213">
        <f>Поликлиника!AO14</f>
        <v>0</v>
      </c>
      <c r="Q13" s="214">
        <f>P13-O13</f>
        <v>0</v>
      </c>
      <c r="R13" s="213">
        <f>Поликлиника!AS14</f>
        <v>0</v>
      </c>
      <c r="S13" s="216">
        <f>Поликлиника!BA14</f>
        <v>7763</v>
      </c>
      <c r="T13" s="216">
        <f>Поликлиника!BE14</f>
        <v>7763</v>
      </c>
      <c r="U13" s="214">
        <f>T13-S13</f>
        <v>0</v>
      </c>
      <c r="V13" s="216">
        <f>Поликлиника!BI14</f>
        <v>0</v>
      </c>
      <c r="W13" s="213">
        <f>Поликлиника!BQ14</f>
        <v>2530</v>
      </c>
      <c r="X13" s="213">
        <f>Поликлиника!BU14</f>
        <v>2530</v>
      </c>
      <c r="Y13" s="214">
        <f>X13-W13</f>
        <v>0</v>
      </c>
      <c r="Z13" s="213">
        <f>Поликлиника!BY14</f>
        <v>0</v>
      </c>
      <c r="AA13" s="216">
        <f>Поликлиника!CG14</f>
        <v>7509</v>
      </c>
      <c r="AB13" s="216">
        <f>Поликлиника!CK14</f>
        <v>7509</v>
      </c>
      <c r="AC13" s="214">
        <f>AB13-AA13</f>
        <v>0</v>
      </c>
      <c r="AD13" s="320">
        <f>Поликлиника!CO14</f>
        <v>0</v>
      </c>
      <c r="AE13" s="321">
        <f>'Круглосуточный стационар'!C14</f>
        <v>11833</v>
      </c>
      <c r="AF13" s="322">
        <f>'Круглосуточный стационар'!G14</f>
        <v>11833</v>
      </c>
      <c r="AG13" s="214">
        <f>AF13-AE13</f>
        <v>0</v>
      </c>
      <c r="AH13" s="322">
        <f>'Круглосуточный стационар'!K14</f>
        <v>0</v>
      </c>
      <c r="AI13" s="322">
        <f>'Круглосуточный стационар'!S14</f>
        <v>299</v>
      </c>
      <c r="AJ13" s="322">
        <f>'Круглосуточный стационар'!W14</f>
        <v>299</v>
      </c>
      <c r="AK13" s="214">
        <f>AJ13-AI13</f>
        <v>0</v>
      </c>
      <c r="AL13" s="323">
        <f>'Круглосуточный стационар'!AA14</f>
        <v>0</v>
      </c>
      <c r="AM13" s="324">
        <f>'Дневной стационар'!C14</f>
        <v>1216</v>
      </c>
      <c r="AN13" s="213">
        <f>'Дневной стационар'!K14</f>
        <v>1216</v>
      </c>
      <c r="AO13" s="214">
        <f>AN13-AM13</f>
        <v>0</v>
      </c>
      <c r="AP13" s="325">
        <f>'Дневной стационар'!S14</f>
        <v>0</v>
      </c>
      <c r="AR13" s="16"/>
    </row>
    <row r="14" spans="1:44" x14ac:dyDescent="0.25">
      <c r="A14" s="225">
        <f>'Скорая медицинская помощь'!A15</f>
        <v>2</v>
      </c>
      <c r="B14" s="61" t="str">
        <f>'Скорая медицинская помощь'!C15</f>
        <v>ГБУЗ ККДБ</v>
      </c>
      <c r="C14" s="12">
        <f>'Скорая медицинская помощь'!D15</f>
        <v>0</v>
      </c>
      <c r="D14" s="196">
        <f>'Скорая медицинская помощь'!H15</f>
        <v>0</v>
      </c>
      <c r="E14" s="14">
        <f t="shared" ref="E14:E63" si="0">D14-C14</f>
        <v>0</v>
      </c>
      <c r="F14" s="15">
        <f>'Скорая медицинская помощь'!L15</f>
        <v>0</v>
      </c>
      <c r="G14" s="12">
        <f>Поликлиника!D15</f>
        <v>0</v>
      </c>
      <c r="H14" s="196">
        <f>Поликлиника!H15</f>
        <v>0</v>
      </c>
      <c r="I14" s="14">
        <f t="shared" ref="I14:I63" si="1">H14-G14</f>
        <v>0</v>
      </c>
      <c r="J14" s="196">
        <f>Поликлиника!M15</f>
        <v>0</v>
      </c>
      <c r="K14" s="196">
        <f>Поликлиника!U15</f>
        <v>6102</v>
      </c>
      <c r="L14" s="196">
        <f>Поликлиника!Y15</f>
        <v>6102</v>
      </c>
      <c r="M14" s="14">
        <f t="shared" ref="M14:M63" si="2">L14-K14</f>
        <v>0</v>
      </c>
      <c r="N14" s="196">
        <f>Поликлиника!AC15</f>
        <v>0</v>
      </c>
      <c r="O14" s="196">
        <f>Поликлиника!AK15</f>
        <v>0</v>
      </c>
      <c r="P14" s="196">
        <f>Поликлиника!AO15</f>
        <v>0</v>
      </c>
      <c r="Q14" s="14">
        <f t="shared" ref="Q14:Q71" si="3">P14-O14</f>
        <v>0</v>
      </c>
      <c r="R14" s="196">
        <f>Поликлиника!AS15</f>
        <v>0</v>
      </c>
      <c r="S14" s="5">
        <f>Поликлиника!BA15</f>
        <v>4000</v>
      </c>
      <c r="T14" s="5">
        <f>Поликлиника!BE15</f>
        <v>4000</v>
      </c>
      <c r="U14" s="14">
        <f t="shared" ref="U14:U63" si="4">T14-S14</f>
        <v>0</v>
      </c>
      <c r="V14" s="5">
        <f>Поликлиника!BI15</f>
        <v>0</v>
      </c>
      <c r="W14" s="196">
        <f>Поликлиника!BQ15</f>
        <v>2000</v>
      </c>
      <c r="X14" s="196">
        <f>Поликлиника!BU15</f>
        <v>2000</v>
      </c>
      <c r="Y14" s="14">
        <f t="shared" ref="Y14:Y63" si="5">X14-W14</f>
        <v>0</v>
      </c>
      <c r="Z14" s="196">
        <f>Поликлиника!BY15</f>
        <v>0</v>
      </c>
      <c r="AA14" s="5">
        <f>Поликлиника!CG15</f>
        <v>2620</v>
      </c>
      <c r="AB14" s="5">
        <f>Поликлиника!CK15</f>
        <v>2620</v>
      </c>
      <c r="AC14" s="14">
        <f t="shared" ref="AC14:AC63" si="6">AB14-AA14</f>
        <v>0</v>
      </c>
      <c r="AD14" s="326">
        <f>Поликлиника!CO15</f>
        <v>0</v>
      </c>
      <c r="AE14" s="327">
        <f>'Круглосуточный стационар'!C15</f>
        <v>3520</v>
      </c>
      <c r="AF14" s="328">
        <f>'Круглосуточный стационар'!G15</f>
        <v>3520</v>
      </c>
      <c r="AG14" s="14">
        <f t="shared" ref="AG14:AG63" si="7">AF14-AE14</f>
        <v>0</v>
      </c>
      <c r="AH14" s="328">
        <f>'Круглосуточный стационар'!K15</f>
        <v>0</v>
      </c>
      <c r="AI14" s="328">
        <f>'Круглосуточный стационар'!S15</f>
        <v>37</v>
      </c>
      <c r="AJ14" s="328">
        <f>'Круглосуточный стационар'!W15</f>
        <v>37</v>
      </c>
      <c r="AK14" s="14">
        <f t="shared" ref="AK14:AK63" si="8">AJ14-AI14</f>
        <v>0</v>
      </c>
      <c r="AL14" s="329">
        <f>'Круглосуточный стационар'!AA15</f>
        <v>0</v>
      </c>
      <c r="AM14" s="193">
        <f>'Дневной стационар'!C15</f>
        <v>1052</v>
      </c>
      <c r="AN14" s="196">
        <f>'Дневной стационар'!K15</f>
        <v>1052</v>
      </c>
      <c r="AO14" s="14">
        <f t="shared" ref="AO14:AO63" si="9">AN14-AM14</f>
        <v>0</v>
      </c>
      <c r="AP14" s="330">
        <f>'Дневной стационар'!S15</f>
        <v>0</v>
      </c>
      <c r="AR14" s="16"/>
    </row>
    <row r="15" spans="1:44" x14ac:dyDescent="0.25">
      <c r="A15" s="225">
        <f>'Скорая медицинская помощь'!A16</f>
        <v>3</v>
      </c>
      <c r="B15" s="61" t="str">
        <f>'Скорая медицинская помощь'!C16</f>
        <v>ГБУЗ ККСП</v>
      </c>
      <c r="C15" s="12">
        <f>'Скорая медицинская помощь'!D16</f>
        <v>0</v>
      </c>
      <c r="D15" s="196">
        <f>'Скорая медицинская помощь'!H16</f>
        <v>0</v>
      </c>
      <c r="E15" s="14">
        <f t="shared" si="0"/>
        <v>0</v>
      </c>
      <c r="F15" s="15">
        <f>'Скорая медицинская помощь'!L16</f>
        <v>0</v>
      </c>
      <c r="G15" s="12">
        <f>Поликлиника!D16</f>
        <v>0</v>
      </c>
      <c r="H15" s="196">
        <f>Поликлиника!H16</f>
        <v>0</v>
      </c>
      <c r="I15" s="14">
        <f t="shared" si="1"/>
        <v>0</v>
      </c>
      <c r="J15" s="196">
        <f>Поликлиника!M16</f>
        <v>0</v>
      </c>
      <c r="K15" s="196">
        <f>Поликлиника!U16</f>
        <v>0</v>
      </c>
      <c r="L15" s="196">
        <f>Поликлиника!Y16</f>
        <v>0</v>
      </c>
      <c r="M15" s="14">
        <f t="shared" si="2"/>
        <v>0</v>
      </c>
      <c r="N15" s="196">
        <f>Поликлиника!AC16</f>
        <v>0</v>
      </c>
      <c r="O15" s="196">
        <f>Поликлиника!AK16</f>
        <v>0</v>
      </c>
      <c r="P15" s="196">
        <f>Поликлиника!AO16</f>
        <v>0</v>
      </c>
      <c r="Q15" s="14">
        <f t="shared" si="3"/>
        <v>0</v>
      </c>
      <c r="R15" s="196">
        <f>Поликлиника!AS16</f>
        <v>0</v>
      </c>
      <c r="S15" s="5">
        <f>Поликлиника!BA16</f>
        <v>0</v>
      </c>
      <c r="T15" s="5">
        <f>Поликлиника!BE16</f>
        <v>0</v>
      </c>
      <c r="U15" s="14">
        <f t="shared" si="4"/>
        <v>0</v>
      </c>
      <c r="V15" s="5">
        <f>Поликлиника!BI16</f>
        <v>0</v>
      </c>
      <c r="W15" s="196">
        <f>Поликлиника!BQ16</f>
        <v>13818</v>
      </c>
      <c r="X15" s="196">
        <f>Поликлиника!BU16</f>
        <v>13818</v>
      </c>
      <c r="Y15" s="14">
        <f t="shared" si="5"/>
        <v>0</v>
      </c>
      <c r="Z15" s="196">
        <f>Поликлиника!BY16</f>
        <v>0</v>
      </c>
      <c r="AA15" s="5">
        <f>Поликлиника!CG16</f>
        <v>0</v>
      </c>
      <c r="AB15" s="5">
        <f>Поликлиника!CK16</f>
        <v>0</v>
      </c>
      <c r="AC15" s="14">
        <f t="shared" si="6"/>
        <v>0</v>
      </c>
      <c r="AD15" s="326">
        <f>Поликлиника!CO16</f>
        <v>0</v>
      </c>
      <c r="AE15" s="327">
        <f>'Круглосуточный стационар'!C16</f>
        <v>0</v>
      </c>
      <c r="AF15" s="328">
        <f>'Круглосуточный стационар'!G16</f>
        <v>0</v>
      </c>
      <c r="AG15" s="14">
        <f t="shared" si="7"/>
        <v>0</v>
      </c>
      <c r="AH15" s="328">
        <f>'Круглосуточный стационар'!K16</f>
        <v>0</v>
      </c>
      <c r="AI15" s="328">
        <f>'Круглосуточный стационар'!S16</f>
        <v>0</v>
      </c>
      <c r="AJ15" s="328">
        <f>'Круглосуточный стационар'!W16</f>
        <v>0</v>
      </c>
      <c r="AK15" s="14">
        <f t="shared" si="8"/>
        <v>0</v>
      </c>
      <c r="AL15" s="329">
        <f>'Круглосуточный стационар'!AA16</f>
        <v>0</v>
      </c>
      <c r="AM15" s="193">
        <f>'Дневной стационар'!C16</f>
        <v>0</v>
      </c>
      <c r="AN15" s="196">
        <f>'Дневной стационар'!K16</f>
        <v>0</v>
      </c>
      <c r="AO15" s="14">
        <f t="shared" si="9"/>
        <v>0</v>
      </c>
      <c r="AP15" s="330">
        <f>'Дневной стационар'!S16</f>
        <v>0</v>
      </c>
      <c r="AR15" s="16"/>
    </row>
    <row r="16" spans="1:44" x14ac:dyDescent="0.25">
      <c r="A16" s="225">
        <f>'Скорая медицинская помощь'!A17</f>
        <v>4</v>
      </c>
      <c r="B16" s="61" t="str">
        <f>'Скорая медицинская помощь'!C17</f>
        <v>ГБУЗ КККВД</v>
      </c>
      <c r="C16" s="12">
        <f>'Скорая медицинская помощь'!D17</f>
        <v>0</v>
      </c>
      <c r="D16" s="196">
        <f>'Скорая медицинская помощь'!H17</f>
        <v>0</v>
      </c>
      <c r="E16" s="14">
        <f t="shared" si="0"/>
        <v>0</v>
      </c>
      <c r="F16" s="15">
        <f>'Скорая медицинская помощь'!L17</f>
        <v>0</v>
      </c>
      <c r="G16" s="12">
        <f>Поликлиника!D17</f>
        <v>0</v>
      </c>
      <c r="H16" s="196">
        <f>Поликлиника!H17</f>
        <v>0</v>
      </c>
      <c r="I16" s="14">
        <f t="shared" si="1"/>
        <v>0</v>
      </c>
      <c r="J16" s="196">
        <f>Поликлиника!M17</f>
        <v>0</v>
      </c>
      <c r="K16" s="196">
        <f>Поликлиника!U17</f>
        <v>3635</v>
      </c>
      <c r="L16" s="196">
        <f>Поликлиника!Y17</f>
        <v>3635</v>
      </c>
      <c r="M16" s="14">
        <f t="shared" si="2"/>
        <v>0</v>
      </c>
      <c r="N16" s="196">
        <f>Поликлиника!AC17</f>
        <v>0</v>
      </c>
      <c r="O16" s="196">
        <f>Поликлиника!AK17</f>
        <v>0</v>
      </c>
      <c r="P16" s="196">
        <f>Поликлиника!AO17</f>
        <v>0</v>
      </c>
      <c r="Q16" s="14">
        <f t="shared" si="3"/>
        <v>0</v>
      </c>
      <c r="R16" s="196">
        <f>Поликлиника!AS17</f>
        <v>0</v>
      </c>
      <c r="S16" s="5">
        <f>Поликлиника!BA17</f>
        <v>0</v>
      </c>
      <c r="T16" s="5">
        <f>Поликлиника!BE17</f>
        <v>0</v>
      </c>
      <c r="U16" s="14">
        <f t="shared" si="4"/>
        <v>0</v>
      </c>
      <c r="V16" s="5">
        <f>Поликлиника!BI17</f>
        <v>0</v>
      </c>
      <c r="W16" s="196">
        <f>Поликлиника!BQ17</f>
        <v>9700</v>
      </c>
      <c r="X16" s="196">
        <f>Поликлиника!BU17</f>
        <v>9700</v>
      </c>
      <c r="Y16" s="14">
        <f t="shared" si="5"/>
        <v>0</v>
      </c>
      <c r="Z16" s="196">
        <f>Поликлиника!BY17</f>
        <v>815</v>
      </c>
      <c r="AA16" s="5">
        <f>Поликлиника!CG17</f>
        <v>0</v>
      </c>
      <c r="AB16" s="5">
        <f>Поликлиника!CK17</f>
        <v>0</v>
      </c>
      <c r="AC16" s="14">
        <f t="shared" si="6"/>
        <v>0</v>
      </c>
      <c r="AD16" s="326">
        <f>Поликлиника!CO17</f>
        <v>0</v>
      </c>
      <c r="AE16" s="327">
        <f>'Круглосуточный стационар'!C17</f>
        <v>400</v>
      </c>
      <c r="AF16" s="328">
        <f>'Круглосуточный стационар'!G17</f>
        <v>400</v>
      </c>
      <c r="AG16" s="14">
        <f t="shared" si="7"/>
        <v>0</v>
      </c>
      <c r="AH16" s="328">
        <f>'Круглосуточный стационар'!K17</f>
        <v>0</v>
      </c>
      <c r="AI16" s="328">
        <f>'Круглосуточный стационар'!S17</f>
        <v>0</v>
      </c>
      <c r="AJ16" s="328">
        <f>'Круглосуточный стационар'!W17</f>
        <v>0</v>
      </c>
      <c r="AK16" s="14">
        <f t="shared" si="8"/>
        <v>0</v>
      </c>
      <c r="AL16" s="329">
        <f>'Круглосуточный стационар'!AA17</f>
        <v>0</v>
      </c>
      <c r="AM16" s="193">
        <f>'Дневной стационар'!C17</f>
        <v>545</v>
      </c>
      <c r="AN16" s="196">
        <f>'Дневной стационар'!K17</f>
        <v>545</v>
      </c>
      <c r="AO16" s="14">
        <f t="shared" si="9"/>
        <v>0</v>
      </c>
      <c r="AP16" s="330">
        <f>'Дневной стационар'!S17</f>
        <v>0</v>
      </c>
      <c r="AR16" s="16"/>
    </row>
    <row r="17" spans="1:44" x14ac:dyDescent="0.25">
      <c r="A17" s="225">
        <f>'Скорая медицинская помощь'!A18</f>
        <v>5</v>
      </c>
      <c r="B17" s="61" t="str">
        <f>'Скорая медицинская помощь'!C18</f>
        <v>ГБУЗ КККД</v>
      </c>
      <c r="C17" s="12">
        <f>'Скорая медицинская помощь'!D18</f>
        <v>0</v>
      </c>
      <c r="D17" s="196">
        <f>'Скорая медицинская помощь'!H18</f>
        <v>0</v>
      </c>
      <c r="E17" s="14">
        <f t="shared" si="0"/>
        <v>0</v>
      </c>
      <c r="F17" s="15">
        <f>'Скорая медицинская помощь'!L18</f>
        <v>0</v>
      </c>
      <c r="G17" s="12">
        <f>Поликлиника!D18</f>
        <v>3599</v>
      </c>
      <c r="H17" s="196">
        <f>Поликлиника!H18</f>
        <v>3599</v>
      </c>
      <c r="I17" s="14">
        <f t="shared" si="1"/>
        <v>0</v>
      </c>
      <c r="J17" s="196">
        <f>Поликлиника!M18</f>
        <v>0</v>
      </c>
      <c r="K17" s="196">
        <f>Поликлиника!U18</f>
        <v>19082</v>
      </c>
      <c r="L17" s="196">
        <f>Поликлиника!Y18</f>
        <v>19082</v>
      </c>
      <c r="M17" s="14">
        <f t="shared" si="2"/>
        <v>0</v>
      </c>
      <c r="N17" s="196">
        <f>Поликлиника!AC18</f>
        <v>0</v>
      </c>
      <c r="O17" s="196">
        <f>Поликлиника!AK18</f>
        <v>4448</v>
      </c>
      <c r="P17" s="196">
        <f>Поликлиника!AO18</f>
        <v>3748</v>
      </c>
      <c r="Q17" s="14">
        <f t="shared" si="3"/>
        <v>-700</v>
      </c>
      <c r="R17" s="196">
        <f>Поликлиника!AS18</f>
        <v>-700</v>
      </c>
      <c r="S17" s="5">
        <f>Поликлиника!BA18</f>
        <v>1310</v>
      </c>
      <c r="T17" s="5">
        <f>Поликлиника!BE18</f>
        <v>1560</v>
      </c>
      <c r="U17" s="14">
        <f t="shared" si="4"/>
        <v>250</v>
      </c>
      <c r="V17" s="5">
        <f>Поликлиника!BI18</f>
        <v>500</v>
      </c>
      <c r="W17" s="196">
        <f>Поликлиника!BQ18</f>
        <v>15350</v>
      </c>
      <c r="X17" s="196">
        <f>Поликлиника!BU18</f>
        <v>15350</v>
      </c>
      <c r="Y17" s="14">
        <f t="shared" si="5"/>
        <v>0</v>
      </c>
      <c r="Z17" s="196">
        <f>Поликлиника!BY18</f>
        <v>0</v>
      </c>
      <c r="AA17" s="5">
        <f>Поликлиника!CG18</f>
        <v>3540</v>
      </c>
      <c r="AB17" s="5">
        <f>Поликлиника!CK18</f>
        <v>3540</v>
      </c>
      <c r="AC17" s="14">
        <f t="shared" si="6"/>
        <v>0</v>
      </c>
      <c r="AD17" s="326">
        <f>Поликлиника!CO18</f>
        <v>1300</v>
      </c>
      <c r="AE17" s="327">
        <f>'Круглосуточный стационар'!C18</f>
        <v>0</v>
      </c>
      <c r="AF17" s="328">
        <f>'Круглосуточный стационар'!G18</f>
        <v>0</v>
      </c>
      <c r="AG17" s="14">
        <f t="shared" si="7"/>
        <v>0</v>
      </c>
      <c r="AH17" s="328">
        <f>'Круглосуточный стационар'!K18</f>
        <v>0</v>
      </c>
      <c r="AI17" s="328">
        <f>'Круглосуточный стационар'!S18</f>
        <v>0</v>
      </c>
      <c r="AJ17" s="328">
        <f>'Круглосуточный стационар'!W18</f>
        <v>0</v>
      </c>
      <c r="AK17" s="14">
        <f t="shared" si="8"/>
        <v>0</v>
      </c>
      <c r="AL17" s="329">
        <f>'Круглосуточный стационар'!AA18</f>
        <v>0</v>
      </c>
      <c r="AM17" s="193">
        <f>'Дневной стационар'!C18</f>
        <v>940</v>
      </c>
      <c r="AN17" s="196">
        <f>'Дневной стационар'!K18</f>
        <v>940</v>
      </c>
      <c r="AO17" s="14">
        <f t="shared" si="9"/>
        <v>0</v>
      </c>
      <c r="AP17" s="330">
        <f>'Дневной стационар'!S18</f>
        <v>0</v>
      </c>
      <c r="AR17" s="16"/>
    </row>
    <row r="18" spans="1:44" x14ac:dyDescent="0.25">
      <c r="A18" s="225">
        <f>'Скорая медицинская помощь'!A19</f>
        <v>6</v>
      </c>
      <c r="B18" s="61" t="str">
        <f>'Скорая медицинская помощь'!C19</f>
        <v>ГБУЗ ККОД</v>
      </c>
      <c r="C18" s="12">
        <f>'Скорая медицинская помощь'!D19</f>
        <v>0</v>
      </c>
      <c r="D18" s="196">
        <f>'Скорая медицинская помощь'!H19</f>
        <v>0</v>
      </c>
      <c r="E18" s="14">
        <f t="shared" si="0"/>
        <v>0</v>
      </c>
      <c r="F18" s="15">
        <f>'Скорая медицинская помощь'!L19</f>
        <v>0</v>
      </c>
      <c r="G18" s="12">
        <f>Поликлиника!D19</f>
        <v>0</v>
      </c>
      <c r="H18" s="196">
        <f>Поликлиника!H19</f>
        <v>0</v>
      </c>
      <c r="I18" s="14">
        <f t="shared" si="1"/>
        <v>0</v>
      </c>
      <c r="J18" s="196">
        <f>Поликлиника!M19</f>
        <v>0</v>
      </c>
      <c r="K18" s="196">
        <f>Поликлиника!U19</f>
        <v>11182</v>
      </c>
      <c r="L18" s="196">
        <f>Поликлиника!Y19</f>
        <v>11182</v>
      </c>
      <c r="M18" s="14">
        <f t="shared" si="2"/>
        <v>0</v>
      </c>
      <c r="N18" s="196">
        <f>Поликлиника!AC19</f>
        <v>-86</v>
      </c>
      <c r="O18" s="196">
        <f>Поликлиника!AK19</f>
        <v>5345</v>
      </c>
      <c r="P18" s="196">
        <f>Поликлиника!AO19</f>
        <v>5424</v>
      </c>
      <c r="Q18" s="14">
        <f t="shared" si="3"/>
        <v>79</v>
      </c>
      <c r="R18" s="196">
        <f>Поликлиника!AS19</f>
        <v>326.20000000000073</v>
      </c>
      <c r="S18" s="5">
        <f>Поликлиника!BA19</f>
        <v>0</v>
      </c>
      <c r="T18" s="5">
        <f>Поликлиника!BE19</f>
        <v>0</v>
      </c>
      <c r="U18" s="14">
        <f t="shared" si="4"/>
        <v>0</v>
      </c>
      <c r="V18" s="5">
        <f>Поликлиника!BI19</f>
        <v>0</v>
      </c>
      <c r="W18" s="196">
        <f>Поликлиника!BQ19</f>
        <v>7158</v>
      </c>
      <c r="X18" s="196">
        <f>Поликлиника!BU19</f>
        <v>7158</v>
      </c>
      <c r="Y18" s="14">
        <f t="shared" si="5"/>
        <v>0</v>
      </c>
      <c r="Z18" s="196">
        <f>Поликлиника!BY19</f>
        <v>-210</v>
      </c>
      <c r="AA18" s="5">
        <f>Поликлиника!CG19</f>
        <v>60130</v>
      </c>
      <c r="AB18" s="5">
        <f>Поликлиника!CK19</f>
        <v>60130</v>
      </c>
      <c r="AC18" s="14">
        <f t="shared" si="6"/>
        <v>0</v>
      </c>
      <c r="AD18" s="326">
        <f>Поликлиника!CO19</f>
        <v>-1694</v>
      </c>
      <c r="AE18" s="327">
        <f>'Круглосуточный стационар'!C19</f>
        <v>3533</v>
      </c>
      <c r="AF18" s="328">
        <f>'Круглосуточный стационар'!G19</f>
        <v>3533</v>
      </c>
      <c r="AG18" s="14">
        <f t="shared" si="7"/>
        <v>0</v>
      </c>
      <c r="AH18" s="328">
        <f>'Круглосуточный стационар'!K19</f>
        <v>-65</v>
      </c>
      <c r="AI18" s="328">
        <f>'Круглосуточный стационар'!S19</f>
        <v>88</v>
      </c>
      <c r="AJ18" s="328">
        <f>'Круглосуточный стационар'!W19</f>
        <v>88</v>
      </c>
      <c r="AK18" s="14">
        <f t="shared" si="8"/>
        <v>0</v>
      </c>
      <c r="AL18" s="329">
        <f>'Круглосуточный стационар'!AA19</f>
        <v>0</v>
      </c>
      <c r="AM18" s="193">
        <f>'Дневной стационар'!C19</f>
        <v>2911</v>
      </c>
      <c r="AN18" s="196">
        <f>'Дневной стационар'!K19</f>
        <v>2911</v>
      </c>
      <c r="AO18" s="14">
        <f t="shared" si="9"/>
        <v>0</v>
      </c>
      <c r="AP18" s="331">
        <f>'Дневной стационар'!S19</f>
        <v>-61</v>
      </c>
      <c r="AR18" s="16"/>
    </row>
    <row r="19" spans="1:44" x14ac:dyDescent="0.25">
      <c r="A19" s="225">
        <f>'Скорая медицинская помощь'!A20</f>
        <v>7</v>
      </c>
      <c r="B19" s="61" t="str">
        <f>'Скорая медицинская помощь'!C20</f>
        <v>ГБУЗ КОБ</v>
      </c>
      <c r="C19" s="12">
        <f>'Скорая медицинская помощь'!D20</f>
        <v>1359</v>
      </c>
      <c r="D19" s="196">
        <f>'Скорая медицинская помощь'!H20</f>
        <v>1359</v>
      </c>
      <c r="E19" s="14">
        <f t="shared" si="0"/>
        <v>0</v>
      </c>
      <c r="F19" s="15">
        <f>'Скорая медицинская помощь'!L20</f>
        <v>0</v>
      </c>
      <c r="G19" s="12">
        <f>Поликлиника!D20</f>
        <v>1980</v>
      </c>
      <c r="H19" s="196">
        <f>Поликлиника!H20</f>
        <v>1980</v>
      </c>
      <c r="I19" s="14">
        <f t="shared" si="1"/>
        <v>0</v>
      </c>
      <c r="J19" s="196">
        <f>Поликлиника!M20</f>
        <v>0</v>
      </c>
      <c r="K19" s="196">
        <f>Поликлиника!U20</f>
        <v>12541</v>
      </c>
      <c r="L19" s="196">
        <f>Поликлиника!Y20</f>
        <v>12541</v>
      </c>
      <c r="M19" s="14">
        <f t="shared" si="2"/>
        <v>0</v>
      </c>
      <c r="N19" s="196">
        <f>Поликлиника!AC20</f>
        <v>0</v>
      </c>
      <c r="O19" s="196">
        <f>Поликлиника!AK20</f>
        <v>136</v>
      </c>
      <c r="P19" s="196">
        <f>Поликлиника!AO20</f>
        <v>339</v>
      </c>
      <c r="Q19" s="14">
        <f t="shared" si="3"/>
        <v>203</v>
      </c>
      <c r="R19" s="196">
        <f>Поликлиника!AS20</f>
        <v>0</v>
      </c>
      <c r="S19" s="5">
        <f>Поликлиника!BA20</f>
        <v>900</v>
      </c>
      <c r="T19" s="5">
        <f>Поликлиника!BE20</f>
        <v>900</v>
      </c>
      <c r="U19" s="14">
        <f t="shared" si="4"/>
        <v>0</v>
      </c>
      <c r="V19" s="5">
        <f>Поликлиника!BI20</f>
        <v>0</v>
      </c>
      <c r="W19" s="196">
        <f>Поликлиника!BQ20</f>
        <v>9680</v>
      </c>
      <c r="X19" s="196">
        <f>Поликлиника!BU20</f>
        <v>9680</v>
      </c>
      <c r="Y19" s="14">
        <f t="shared" si="5"/>
        <v>0</v>
      </c>
      <c r="Z19" s="196">
        <f>Поликлиника!BY20</f>
        <v>0</v>
      </c>
      <c r="AA19" s="5">
        <f>Поликлиника!CG20</f>
        <v>0</v>
      </c>
      <c r="AB19" s="5">
        <f>Поликлиника!CK20</f>
        <v>0</v>
      </c>
      <c r="AC19" s="14">
        <f t="shared" si="6"/>
        <v>0</v>
      </c>
      <c r="AD19" s="326">
        <f>Поликлиника!CO20</f>
        <v>0</v>
      </c>
      <c r="AE19" s="327">
        <f>'Круглосуточный стационар'!C20</f>
        <v>720</v>
      </c>
      <c r="AF19" s="328">
        <f>'Круглосуточный стационар'!G20</f>
        <v>790</v>
      </c>
      <c r="AG19" s="14">
        <f t="shared" si="7"/>
        <v>70</v>
      </c>
      <c r="AH19" s="328">
        <f>'Круглосуточный стационар'!K20</f>
        <v>90</v>
      </c>
      <c r="AI19" s="328">
        <f>'Круглосуточный стационар'!S20</f>
        <v>0</v>
      </c>
      <c r="AJ19" s="328">
        <f>'Круглосуточный стационар'!W20</f>
        <v>0</v>
      </c>
      <c r="AK19" s="14">
        <f t="shared" si="8"/>
        <v>0</v>
      </c>
      <c r="AL19" s="329">
        <f>'Круглосуточный стационар'!AA20</f>
        <v>0</v>
      </c>
      <c r="AM19" s="193">
        <f>'Дневной стационар'!C20</f>
        <v>315</v>
      </c>
      <c r="AN19" s="196">
        <f>'Дневной стационар'!K20</f>
        <v>315</v>
      </c>
      <c r="AO19" s="14">
        <f t="shared" si="9"/>
        <v>0</v>
      </c>
      <c r="AP19" s="330">
        <f>'Дневной стационар'!S20</f>
        <v>0</v>
      </c>
      <c r="AR19" s="16"/>
    </row>
    <row r="20" spans="1:44" x14ac:dyDescent="0.25">
      <c r="A20" s="225">
        <f>'Скорая медицинская помощь'!A21</f>
        <v>8</v>
      </c>
      <c r="B20" s="61" t="str">
        <f>'Скорая медицинская помощь'!C21</f>
        <v>ГБУЗ КК "ПЕТРОПАВЛОВСК-КАМЧАТСКАЯ ГОРОДСКАЯ БОЛЬНИЦА № 1"</v>
      </c>
      <c r="C20" s="12">
        <f>'Скорая медицинская помощь'!D21</f>
        <v>0</v>
      </c>
      <c r="D20" s="196">
        <f>'Скорая медицинская помощь'!H21</f>
        <v>0</v>
      </c>
      <c r="E20" s="14">
        <f t="shared" si="0"/>
        <v>0</v>
      </c>
      <c r="F20" s="15">
        <f>'Скорая медицинская помощь'!L21</f>
        <v>0</v>
      </c>
      <c r="G20" s="12">
        <f>Поликлиника!D21</f>
        <v>7921</v>
      </c>
      <c r="H20" s="196">
        <f>Поликлиника!H21</f>
        <v>7921</v>
      </c>
      <c r="I20" s="14">
        <f t="shared" si="1"/>
        <v>0</v>
      </c>
      <c r="J20" s="196">
        <f>Поликлиника!M21</f>
        <v>0</v>
      </c>
      <c r="K20" s="196">
        <f>Поликлиника!U21</f>
        <v>20955</v>
      </c>
      <c r="L20" s="196">
        <f>Поликлиника!Y21</f>
        <v>20955</v>
      </c>
      <c r="M20" s="14">
        <f t="shared" si="2"/>
        <v>0</v>
      </c>
      <c r="N20" s="196">
        <f>Поликлиника!AC21</f>
        <v>0</v>
      </c>
      <c r="O20" s="196">
        <f>Поликлиника!AK21</f>
        <v>4123</v>
      </c>
      <c r="P20" s="196">
        <f>Поликлиника!AO21</f>
        <v>3778</v>
      </c>
      <c r="Q20" s="14">
        <f t="shared" si="3"/>
        <v>-345</v>
      </c>
      <c r="R20" s="196">
        <f>Поликлиника!AS21</f>
        <v>-345</v>
      </c>
      <c r="S20" s="5">
        <f>Поликлиника!BA21</f>
        <v>3995</v>
      </c>
      <c r="T20" s="5">
        <f>Поликлиника!BE21</f>
        <v>3995</v>
      </c>
      <c r="U20" s="14">
        <f t="shared" si="4"/>
        <v>0</v>
      </c>
      <c r="V20" s="5">
        <f>Поликлиника!BI21</f>
        <v>0</v>
      </c>
      <c r="W20" s="196">
        <f>Поликлиника!BQ21</f>
        <v>30150</v>
      </c>
      <c r="X20" s="196">
        <f>Поликлиника!BU21</f>
        <v>30150</v>
      </c>
      <c r="Y20" s="14">
        <f t="shared" si="5"/>
        <v>0</v>
      </c>
      <c r="Z20" s="196">
        <f>Поликлиника!BY21</f>
        <v>0</v>
      </c>
      <c r="AA20" s="5">
        <f>Поликлиника!CG21</f>
        <v>2026</v>
      </c>
      <c r="AB20" s="5">
        <f>Поликлиника!CK21</f>
        <v>2026</v>
      </c>
      <c r="AC20" s="14">
        <f t="shared" si="6"/>
        <v>0</v>
      </c>
      <c r="AD20" s="326">
        <f>Поликлиника!CO21</f>
        <v>0</v>
      </c>
      <c r="AE20" s="327">
        <f>'Круглосуточный стационар'!C21</f>
        <v>3200</v>
      </c>
      <c r="AF20" s="328">
        <f>'Круглосуточный стационар'!G21</f>
        <v>3200</v>
      </c>
      <c r="AG20" s="14">
        <f t="shared" si="7"/>
        <v>0</v>
      </c>
      <c r="AH20" s="328">
        <f>'Круглосуточный стационар'!K21</f>
        <v>0</v>
      </c>
      <c r="AI20" s="328">
        <f>'Круглосуточный стационар'!S21</f>
        <v>0</v>
      </c>
      <c r="AJ20" s="328">
        <f>'Круглосуточный стационар'!W21</f>
        <v>0</v>
      </c>
      <c r="AK20" s="14">
        <f t="shared" si="8"/>
        <v>0</v>
      </c>
      <c r="AL20" s="329">
        <f>'Круглосуточный стационар'!AA21</f>
        <v>0</v>
      </c>
      <c r="AM20" s="193">
        <f>'Дневной стационар'!C21</f>
        <v>252</v>
      </c>
      <c r="AN20" s="196">
        <f>'Дневной стационар'!K21</f>
        <v>252</v>
      </c>
      <c r="AO20" s="14">
        <f t="shared" si="9"/>
        <v>0</v>
      </c>
      <c r="AP20" s="330">
        <f>'Дневной стационар'!S21</f>
        <v>0</v>
      </c>
      <c r="AR20" s="16"/>
    </row>
    <row r="21" spans="1:44" x14ac:dyDescent="0.25">
      <c r="A21" s="225">
        <f>'Скорая медицинская помощь'!A22</f>
        <v>9</v>
      </c>
      <c r="B21" s="61" t="str">
        <f>'Скорая медицинская помощь'!C22</f>
        <v>ГБУЗ КК "ПЕТРОПАВЛОВСК-КАМЧАТСКАЯ ГОРОДСКАЯ БОЛЬНИЦА № 2"</v>
      </c>
      <c r="C21" s="12">
        <f>'Скорая медицинская помощь'!D22</f>
        <v>0</v>
      </c>
      <c r="D21" s="196">
        <f>'Скорая медицинская помощь'!H22</f>
        <v>0</v>
      </c>
      <c r="E21" s="14">
        <f t="shared" si="0"/>
        <v>0</v>
      </c>
      <c r="F21" s="15">
        <f>'Скорая медицинская помощь'!L22</f>
        <v>0</v>
      </c>
      <c r="G21" s="12">
        <f>Поликлиника!D22</f>
        <v>12697</v>
      </c>
      <c r="H21" s="196">
        <f>Поликлиника!H22</f>
        <v>12697</v>
      </c>
      <c r="I21" s="14">
        <f t="shared" si="1"/>
        <v>0</v>
      </c>
      <c r="J21" s="196">
        <f>Поликлиника!M22</f>
        <v>0</v>
      </c>
      <c r="K21" s="196">
        <f>Поликлиника!U22</f>
        <v>39164</v>
      </c>
      <c r="L21" s="196">
        <f>Поликлиника!Y22</f>
        <v>39164</v>
      </c>
      <c r="M21" s="14">
        <f t="shared" si="2"/>
        <v>0</v>
      </c>
      <c r="N21" s="196">
        <f>Поликлиника!AC22</f>
        <v>0</v>
      </c>
      <c r="O21" s="196">
        <f>Поликлиника!AK22</f>
        <v>1480</v>
      </c>
      <c r="P21" s="196">
        <f>Поликлиника!AO22</f>
        <v>1280</v>
      </c>
      <c r="Q21" s="14">
        <f t="shared" si="3"/>
        <v>-200</v>
      </c>
      <c r="R21" s="196">
        <f>Поликлиника!AS22</f>
        <v>0</v>
      </c>
      <c r="S21" s="5">
        <f>Поликлиника!BA22</f>
        <v>2060</v>
      </c>
      <c r="T21" s="5">
        <f>Поликлиника!BE22</f>
        <v>2060</v>
      </c>
      <c r="U21" s="14">
        <f t="shared" si="4"/>
        <v>0</v>
      </c>
      <c r="V21" s="5">
        <f>Поликлиника!BI22</f>
        <v>0</v>
      </c>
      <c r="W21" s="196">
        <f>Поликлиника!BQ22</f>
        <v>18860</v>
      </c>
      <c r="X21" s="196">
        <f>Поликлиника!BU22</f>
        <v>18860</v>
      </c>
      <c r="Y21" s="14">
        <f t="shared" si="5"/>
        <v>0</v>
      </c>
      <c r="Z21" s="196">
        <f>Поликлиника!BY22</f>
        <v>0</v>
      </c>
      <c r="AA21" s="5">
        <f>Поликлиника!CG22</f>
        <v>4409</v>
      </c>
      <c r="AB21" s="5">
        <f>Поликлиника!CK22</f>
        <v>4409</v>
      </c>
      <c r="AC21" s="14">
        <f t="shared" si="6"/>
        <v>0</v>
      </c>
      <c r="AD21" s="326">
        <f>Поликлиника!CO22</f>
        <v>0</v>
      </c>
      <c r="AE21" s="327">
        <f>'Круглосуточный стационар'!C22</f>
        <v>5726</v>
      </c>
      <c r="AF21" s="328">
        <f>'Круглосуточный стационар'!G22</f>
        <v>5726</v>
      </c>
      <c r="AG21" s="14">
        <f t="shared" si="7"/>
        <v>0</v>
      </c>
      <c r="AH21" s="328">
        <f>'Круглосуточный стационар'!K22</f>
        <v>0</v>
      </c>
      <c r="AI21" s="328">
        <f>'Круглосуточный стационар'!S22</f>
        <v>15</v>
      </c>
      <c r="AJ21" s="328">
        <f>'Круглосуточный стационар'!W22</f>
        <v>15</v>
      </c>
      <c r="AK21" s="14">
        <f t="shared" si="8"/>
        <v>0</v>
      </c>
      <c r="AL21" s="329">
        <f>'Круглосуточный стационар'!AA22</f>
        <v>0</v>
      </c>
      <c r="AM21" s="193">
        <f>'Дневной стационар'!C22</f>
        <v>280</v>
      </c>
      <c r="AN21" s="196">
        <f>'Дневной стационар'!K22</f>
        <v>280</v>
      </c>
      <c r="AO21" s="14">
        <f t="shared" si="9"/>
        <v>0</v>
      </c>
      <c r="AP21" s="330">
        <f>'Дневной стационар'!S22</f>
        <v>0</v>
      </c>
      <c r="AR21" s="16"/>
    </row>
    <row r="22" spans="1:44" x14ac:dyDescent="0.25">
      <c r="A22" s="225">
        <f>'Скорая медицинская помощь'!A23</f>
        <v>10</v>
      </c>
      <c r="B22" s="61" t="str">
        <f>'Скорая медицинская помощь'!C23</f>
        <v>ГБУЗ КК "ПЕТРОПАВЛОВСК - КАМЧАТСКАЯ ГОРОДСКАЯ ГЕРИАТРИЧЕСКАЯ БОЛЬНИЦА"</v>
      </c>
      <c r="C22" s="12">
        <f>'Скорая медицинская помощь'!D23</f>
        <v>0</v>
      </c>
      <c r="D22" s="196">
        <f>'Скорая медицинская помощь'!H23</f>
        <v>0</v>
      </c>
      <c r="E22" s="14">
        <f t="shared" si="0"/>
        <v>0</v>
      </c>
      <c r="F22" s="15">
        <f>'Скорая медицинская помощь'!L23</f>
        <v>0</v>
      </c>
      <c r="G22" s="12">
        <f>Поликлиника!D23</f>
        <v>0</v>
      </c>
      <c r="H22" s="196">
        <f>Поликлиника!H23</f>
        <v>0</v>
      </c>
      <c r="I22" s="14">
        <f t="shared" si="1"/>
        <v>0</v>
      </c>
      <c r="J22" s="196">
        <f>Поликлиника!M23</f>
        <v>0</v>
      </c>
      <c r="K22" s="196">
        <f>Поликлиника!U23</f>
        <v>0</v>
      </c>
      <c r="L22" s="196">
        <f>Поликлиника!Y23</f>
        <v>0</v>
      </c>
      <c r="M22" s="14">
        <f t="shared" si="2"/>
        <v>0</v>
      </c>
      <c r="N22" s="196">
        <f>Поликлиника!AC23</f>
        <v>0</v>
      </c>
      <c r="O22" s="196">
        <f>Поликлиника!AK23</f>
        <v>0</v>
      </c>
      <c r="P22" s="196">
        <f>Поликлиника!AO23</f>
        <v>0</v>
      </c>
      <c r="Q22" s="14">
        <f t="shared" si="3"/>
        <v>0</v>
      </c>
      <c r="R22" s="196">
        <f>Поликлиника!AS23</f>
        <v>0</v>
      </c>
      <c r="S22" s="5">
        <f>Поликлиника!BA23</f>
        <v>0</v>
      </c>
      <c r="T22" s="5">
        <f>Поликлиника!BE23</f>
        <v>0</v>
      </c>
      <c r="U22" s="14">
        <f t="shared" si="4"/>
        <v>0</v>
      </c>
      <c r="V22" s="5">
        <f>Поликлиника!BI23</f>
        <v>0</v>
      </c>
      <c r="W22" s="196">
        <f>Поликлиника!BQ23</f>
        <v>0</v>
      </c>
      <c r="X22" s="196">
        <f>Поликлиника!BU23</f>
        <v>0</v>
      </c>
      <c r="Y22" s="14">
        <f t="shared" si="5"/>
        <v>0</v>
      </c>
      <c r="Z22" s="196">
        <f>Поликлиника!BY23</f>
        <v>0</v>
      </c>
      <c r="AA22" s="5">
        <f>Поликлиника!CG23</f>
        <v>0</v>
      </c>
      <c r="AB22" s="5">
        <f>Поликлиника!CK23</f>
        <v>0</v>
      </c>
      <c r="AC22" s="14">
        <f t="shared" si="6"/>
        <v>0</v>
      </c>
      <c r="AD22" s="326">
        <f>Поликлиника!CO23</f>
        <v>1360</v>
      </c>
      <c r="AE22" s="327">
        <f>'Круглосуточный стационар'!C23</f>
        <v>900</v>
      </c>
      <c r="AF22" s="328">
        <f>'Круглосуточный стационар'!G23</f>
        <v>900</v>
      </c>
      <c r="AG22" s="14">
        <f t="shared" si="7"/>
        <v>0</v>
      </c>
      <c r="AH22" s="328">
        <f>'Круглосуточный стационар'!K23</f>
        <v>0</v>
      </c>
      <c r="AI22" s="328">
        <f>'Круглосуточный стационар'!S23</f>
        <v>0</v>
      </c>
      <c r="AJ22" s="328">
        <f>'Круглосуточный стационар'!W23</f>
        <v>0</v>
      </c>
      <c r="AK22" s="14">
        <f t="shared" si="8"/>
        <v>0</v>
      </c>
      <c r="AL22" s="329">
        <f>'Круглосуточный стационар'!AA23</f>
        <v>0</v>
      </c>
      <c r="AM22" s="193">
        <f>'Дневной стационар'!C23</f>
        <v>0</v>
      </c>
      <c r="AN22" s="196">
        <f>'Дневной стационар'!K23</f>
        <v>0</v>
      </c>
      <c r="AO22" s="14">
        <f t="shared" si="9"/>
        <v>0</v>
      </c>
      <c r="AP22" s="330">
        <f>'Дневной стационар'!S23</f>
        <v>0</v>
      </c>
      <c r="AR22" s="16"/>
    </row>
    <row r="23" spans="1:44" x14ac:dyDescent="0.25">
      <c r="A23" s="225">
        <f>'Скорая медицинская помощь'!A24</f>
        <v>11</v>
      </c>
      <c r="B23" s="61" t="str">
        <f>'Скорая медицинская помощь'!C24</f>
        <v>ГБУЗ КК "ПЕТРОПАВЛОВСК - КАМЧАТСКАЯ ГОРОДСКАЯ ПОЛИКЛИНИКА № 1"</v>
      </c>
      <c r="C23" s="12">
        <f>'Скорая медицинская помощь'!D24</f>
        <v>0</v>
      </c>
      <c r="D23" s="196">
        <f>'Скорая медицинская помощь'!H24</f>
        <v>0</v>
      </c>
      <c r="E23" s="14">
        <f t="shared" si="0"/>
        <v>0</v>
      </c>
      <c r="F23" s="15">
        <f>'Скорая медицинская помощь'!L24</f>
        <v>0</v>
      </c>
      <c r="G23" s="12">
        <f>Поликлиника!D24</f>
        <v>20500</v>
      </c>
      <c r="H23" s="196">
        <f>Поликлиника!H24</f>
        <v>20500</v>
      </c>
      <c r="I23" s="14">
        <f t="shared" si="1"/>
        <v>0</v>
      </c>
      <c r="J23" s="196">
        <f>Поликлиника!M24</f>
        <v>0</v>
      </c>
      <c r="K23" s="196">
        <f>Поликлиника!U24</f>
        <v>27514</v>
      </c>
      <c r="L23" s="196">
        <f>Поликлиника!Y24</f>
        <v>27514</v>
      </c>
      <c r="M23" s="14">
        <f t="shared" si="2"/>
        <v>0</v>
      </c>
      <c r="N23" s="196">
        <f>Поликлиника!AC24</f>
        <v>0</v>
      </c>
      <c r="O23" s="196">
        <f>Поликлиника!AK24</f>
        <v>7550</v>
      </c>
      <c r="P23" s="196">
        <f>Поликлиника!AO24</f>
        <v>7550</v>
      </c>
      <c r="Q23" s="14">
        <f t="shared" si="3"/>
        <v>0</v>
      </c>
      <c r="R23" s="196">
        <f>Поликлиника!AS24</f>
        <v>0</v>
      </c>
      <c r="S23" s="5">
        <f>Поликлиника!BA24</f>
        <v>18462</v>
      </c>
      <c r="T23" s="5">
        <f>Поликлиника!BE24</f>
        <v>18462</v>
      </c>
      <c r="U23" s="14">
        <f t="shared" si="4"/>
        <v>0</v>
      </c>
      <c r="V23" s="5">
        <f>Поликлиника!BI24</f>
        <v>0</v>
      </c>
      <c r="W23" s="196">
        <f>Поликлиника!BQ24</f>
        <v>31932</v>
      </c>
      <c r="X23" s="196">
        <f>Поликлиника!BU24</f>
        <v>31932</v>
      </c>
      <c r="Y23" s="14">
        <f t="shared" si="5"/>
        <v>0</v>
      </c>
      <c r="Z23" s="196">
        <f>Поликлиника!BY24</f>
        <v>0</v>
      </c>
      <c r="AA23" s="5">
        <f>Поликлиника!CG24</f>
        <v>1201</v>
      </c>
      <c r="AB23" s="5">
        <f>Поликлиника!CK24</f>
        <v>1201</v>
      </c>
      <c r="AC23" s="14">
        <f t="shared" si="6"/>
        <v>0</v>
      </c>
      <c r="AD23" s="326">
        <f>Поликлиника!CO24</f>
        <v>0</v>
      </c>
      <c r="AE23" s="327">
        <f>'Круглосуточный стационар'!C24</f>
        <v>0</v>
      </c>
      <c r="AF23" s="328">
        <f>'Круглосуточный стационар'!G24</f>
        <v>0</v>
      </c>
      <c r="AG23" s="14">
        <f t="shared" si="7"/>
        <v>0</v>
      </c>
      <c r="AH23" s="328">
        <f>'Круглосуточный стационар'!K24</f>
        <v>0</v>
      </c>
      <c r="AI23" s="328">
        <f>'Круглосуточный стационар'!S24</f>
        <v>0</v>
      </c>
      <c r="AJ23" s="328">
        <f>'Круглосуточный стационар'!W24</f>
        <v>0</v>
      </c>
      <c r="AK23" s="14">
        <f t="shared" si="8"/>
        <v>0</v>
      </c>
      <c r="AL23" s="329">
        <f>'Круглосуточный стационар'!AA24</f>
        <v>0</v>
      </c>
      <c r="AM23" s="193">
        <f>'Дневной стационар'!C24</f>
        <v>1000</v>
      </c>
      <c r="AN23" s="196">
        <f>'Дневной стационар'!K24</f>
        <v>1000</v>
      </c>
      <c r="AO23" s="14">
        <f t="shared" si="9"/>
        <v>0</v>
      </c>
      <c r="AP23" s="330">
        <f>'Дневной стационар'!S24</f>
        <v>0</v>
      </c>
      <c r="AR23" s="16"/>
    </row>
    <row r="24" spans="1:44" x14ac:dyDescent="0.25">
      <c r="A24" s="225">
        <f>'Скорая медицинская помощь'!A25</f>
        <v>12</v>
      </c>
      <c r="B24" s="61" t="str">
        <f>'Скорая медицинская помощь'!C25</f>
        <v>ГБУЗ КК ПК ГП №3</v>
      </c>
      <c r="C24" s="12">
        <f>'Скорая медицинская помощь'!D25</f>
        <v>0</v>
      </c>
      <c r="D24" s="196">
        <f>'Скорая медицинская помощь'!H25</f>
        <v>0</v>
      </c>
      <c r="E24" s="14">
        <f t="shared" si="0"/>
        <v>0</v>
      </c>
      <c r="F24" s="15">
        <f>'Скорая медицинская помощь'!L25</f>
        <v>0</v>
      </c>
      <c r="G24" s="12">
        <f>Поликлиника!D25</f>
        <v>21036</v>
      </c>
      <c r="H24" s="196">
        <f>Поликлиника!H25</f>
        <v>21036</v>
      </c>
      <c r="I24" s="14">
        <f t="shared" si="1"/>
        <v>0</v>
      </c>
      <c r="J24" s="196">
        <f>Поликлиника!M25</f>
        <v>0</v>
      </c>
      <c r="K24" s="196">
        <f>Поликлиника!U25</f>
        <v>39568</v>
      </c>
      <c r="L24" s="196">
        <f>Поликлиника!Y25</f>
        <v>39568</v>
      </c>
      <c r="M24" s="14">
        <f t="shared" si="2"/>
        <v>0</v>
      </c>
      <c r="N24" s="196">
        <f>Поликлиника!AC25</f>
        <v>0</v>
      </c>
      <c r="O24" s="196">
        <f>Поликлиника!AK25</f>
        <v>4764</v>
      </c>
      <c r="P24" s="196">
        <f>Поликлиника!AO25</f>
        <v>6557</v>
      </c>
      <c r="Q24" s="14">
        <f t="shared" si="3"/>
        <v>1793</v>
      </c>
      <c r="R24" s="196">
        <f>Поликлиника!AS25</f>
        <v>1793</v>
      </c>
      <c r="S24" s="5">
        <f>Поликлиника!BA25</f>
        <v>6896</v>
      </c>
      <c r="T24" s="5">
        <f>Поликлиника!BE25</f>
        <v>6896</v>
      </c>
      <c r="U24" s="14">
        <f t="shared" si="4"/>
        <v>0</v>
      </c>
      <c r="V24" s="5">
        <f>Поликлиника!BI25</f>
        <v>0</v>
      </c>
      <c r="W24" s="196">
        <f>Поликлиника!BQ25</f>
        <v>39147</v>
      </c>
      <c r="X24" s="196">
        <f>Поликлиника!BU25</f>
        <v>39147</v>
      </c>
      <c r="Y24" s="14">
        <f t="shared" si="5"/>
        <v>0</v>
      </c>
      <c r="Z24" s="196">
        <f>Поликлиника!BY25</f>
        <v>0</v>
      </c>
      <c r="AA24" s="5">
        <f>Поликлиника!CG25</f>
        <v>2268</v>
      </c>
      <c r="AB24" s="5">
        <f>Поликлиника!CK25</f>
        <v>2268</v>
      </c>
      <c r="AC24" s="14">
        <f t="shared" si="6"/>
        <v>0</v>
      </c>
      <c r="AD24" s="326">
        <f>Поликлиника!CO25</f>
        <v>120</v>
      </c>
      <c r="AE24" s="327">
        <f>'Круглосуточный стационар'!C25</f>
        <v>0</v>
      </c>
      <c r="AF24" s="328">
        <f>'Круглосуточный стационар'!G25</f>
        <v>0</v>
      </c>
      <c r="AG24" s="14">
        <f t="shared" si="7"/>
        <v>0</v>
      </c>
      <c r="AH24" s="328">
        <f>'Круглосуточный стационар'!K25</f>
        <v>0</v>
      </c>
      <c r="AI24" s="328">
        <f>'Круглосуточный стационар'!S25</f>
        <v>0</v>
      </c>
      <c r="AJ24" s="328">
        <f>'Круглосуточный стационар'!W25</f>
        <v>0</v>
      </c>
      <c r="AK24" s="14">
        <f t="shared" si="8"/>
        <v>0</v>
      </c>
      <c r="AL24" s="329">
        <f>'Круглосуточный стационар'!AA25</f>
        <v>0</v>
      </c>
      <c r="AM24" s="193">
        <f>'Дневной стационар'!C25</f>
        <v>1218</v>
      </c>
      <c r="AN24" s="196">
        <f>'Дневной стационар'!K25</f>
        <v>1218</v>
      </c>
      <c r="AO24" s="14">
        <f t="shared" si="9"/>
        <v>0</v>
      </c>
      <c r="AP24" s="330">
        <f>'Дневной стационар'!S25</f>
        <v>-9</v>
      </c>
      <c r="AR24" s="16"/>
    </row>
    <row r="25" spans="1:44" x14ac:dyDescent="0.25">
      <c r="A25" s="225">
        <f>'Скорая медицинская помощь'!A26</f>
        <v>13</v>
      </c>
      <c r="B25" s="61" t="str">
        <f>'Скорая медицинская помощь'!C26</f>
        <v>ГБУЗ ККРД</v>
      </c>
      <c r="C25" s="12">
        <f>'Скорая медицинская помощь'!D26</f>
        <v>0</v>
      </c>
      <c r="D25" s="196">
        <f>'Скорая медицинская помощь'!H26</f>
        <v>0</v>
      </c>
      <c r="E25" s="14">
        <f t="shared" si="0"/>
        <v>0</v>
      </c>
      <c r="F25" s="15">
        <f>'Скорая медицинская помощь'!L26</f>
        <v>0</v>
      </c>
      <c r="G25" s="12">
        <f>Поликлиника!D26</f>
        <v>0</v>
      </c>
      <c r="H25" s="196">
        <f>Поликлиника!H26</f>
        <v>0</v>
      </c>
      <c r="I25" s="14">
        <f t="shared" si="1"/>
        <v>0</v>
      </c>
      <c r="J25" s="196">
        <f>Поликлиника!M26</f>
        <v>0</v>
      </c>
      <c r="K25" s="196">
        <f>Поликлиника!U26</f>
        <v>20000</v>
      </c>
      <c r="L25" s="196">
        <f>Поликлиника!Y26</f>
        <v>20000</v>
      </c>
      <c r="M25" s="14">
        <f t="shared" si="2"/>
        <v>0</v>
      </c>
      <c r="N25" s="196">
        <f>Поликлиника!AC26</f>
        <v>0</v>
      </c>
      <c r="O25" s="196">
        <f>Поликлиника!AK26</f>
        <v>0</v>
      </c>
      <c r="P25" s="196">
        <f>Поликлиника!AO26</f>
        <v>0</v>
      </c>
      <c r="Q25" s="14">
        <f t="shared" si="3"/>
        <v>0</v>
      </c>
      <c r="R25" s="196">
        <f>Поликлиника!AS26</f>
        <v>0</v>
      </c>
      <c r="S25" s="5">
        <f>Поликлиника!BA26</f>
        <v>550</v>
      </c>
      <c r="T25" s="5">
        <f>Поликлиника!BE26</f>
        <v>550</v>
      </c>
      <c r="U25" s="14">
        <f t="shared" si="4"/>
        <v>0</v>
      </c>
      <c r="V25" s="5">
        <f>Поликлиника!BI26</f>
        <v>0</v>
      </c>
      <c r="W25" s="196">
        <f>Поликлиника!BQ26</f>
        <v>8200</v>
      </c>
      <c r="X25" s="196">
        <f>Поликлиника!BU26</f>
        <v>8200</v>
      </c>
      <c r="Y25" s="14">
        <f t="shared" si="5"/>
        <v>0</v>
      </c>
      <c r="Z25" s="196">
        <f>Поликлиника!BY26</f>
        <v>0</v>
      </c>
      <c r="AA25" s="5">
        <f>Поликлиника!CG26</f>
        <v>1200</v>
      </c>
      <c r="AB25" s="5">
        <f>Поликлиника!CK26</f>
        <v>1200</v>
      </c>
      <c r="AC25" s="14">
        <f t="shared" si="6"/>
        <v>0</v>
      </c>
      <c r="AD25" s="326">
        <f>Поликлиника!CO26</f>
        <v>0</v>
      </c>
      <c r="AE25" s="327">
        <f>'Круглосуточный стационар'!C26</f>
        <v>3920</v>
      </c>
      <c r="AF25" s="328">
        <f>'Круглосуточный стационар'!G26</f>
        <v>3920</v>
      </c>
      <c r="AG25" s="14">
        <f t="shared" si="7"/>
        <v>0</v>
      </c>
      <c r="AH25" s="328">
        <f>'Круглосуточный стационар'!K26</f>
        <v>0</v>
      </c>
      <c r="AI25" s="328">
        <f>'Круглосуточный стационар'!S26</f>
        <v>0</v>
      </c>
      <c r="AJ25" s="328">
        <f>'Круглосуточный стационар'!W26</f>
        <v>0</v>
      </c>
      <c r="AK25" s="14">
        <f t="shared" si="8"/>
        <v>0</v>
      </c>
      <c r="AL25" s="329">
        <f>'Круглосуточный стационар'!AA26</f>
        <v>0</v>
      </c>
      <c r="AM25" s="193">
        <f>'Дневной стационар'!C26</f>
        <v>750</v>
      </c>
      <c r="AN25" s="196">
        <f>'Дневной стационар'!K26</f>
        <v>750</v>
      </c>
      <c r="AO25" s="14">
        <f t="shared" si="9"/>
        <v>0</v>
      </c>
      <c r="AP25" s="330">
        <f>'Дневной стационар'!S26</f>
        <v>0</v>
      </c>
      <c r="AR25" s="16"/>
    </row>
    <row r="26" spans="1:44" x14ac:dyDescent="0.25">
      <c r="A26" s="225">
        <f>'Скорая медицинская помощь'!A27</f>
        <v>14</v>
      </c>
      <c r="B26" s="61" t="str">
        <f>'Скорая медицинская помощь'!C27</f>
        <v>ГБУЗ КК П-КГСП</v>
      </c>
      <c r="C26" s="12">
        <f>'Скорая медицинская помощь'!D27</f>
        <v>0</v>
      </c>
      <c r="D26" s="196">
        <f>'Скорая медицинская помощь'!H27</f>
        <v>0</v>
      </c>
      <c r="E26" s="14">
        <f t="shared" si="0"/>
        <v>0</v>
      </c>
      <c r="F26" s="15">
        <f>'Скорая медицинская помощь'!L27</f>
        <v>0</v>
      </c>
      <c r="G26" s="12">
        <f>Поликлиника!D27</f>
        <v>0</v>
      </c>
      <c r="H26" s="196">
        <f>Поликлиника!H27</f>
        <v>0</v>
      </c>
      <c r="I26" s="14">
        <f t="shared" si="1"/>
        <v>0</v>
      </c>
      <c r="J26" s="196">
        <f>Поликлиника!M27</f>
        <v>0</v>
      </c>
      <c r="K26" s="196">
        <f>Поликлиника!U27</f>
        <v>200</v>
      </c>
      <c r="L26" s="196">
        <f>Поликлиника!Y27</f>
        <v>200</v>
      </c>
      <c r="M26" s="14">
        <f t="shared" si="2"/>
        <v>0</v>
      </c>
      <c r="N26" s="196">
        <f>Поликлиника!AC27</f>
        <v>0</v>
      </c>
      <c r="O26" s="196">
        <f>Поликлиника!AK27</f>
        <v>0</v>
      </c>
      <c r="P26" s="196">
        <f>Поликлиника!AO27</f>
        <v>0</v>
      </c>
      <c r="Q26" s="14">
        <f t="shared" si="3"/>
        <v>0</v>
      </c>
      <c r="R26" s="196">
        <f>Поликлиника!AS27</f>
        <v>0</v>
      </c>
      <c r="S26" s="5">
        <f>Поликлиника!BA27</f>
        <v>11000</v>
      </c>
      <c r="T26" s="5">
        <f>Поликлиника!BE27</f>
        <v>11000</v>
      </c>
      <c r="U26" s="14">
        <f t="shared" si="4"/>
        <v>0</v>
      </c>
      <c r="V26" s="5">
        <f>Поликлиника!BI27</f>
        <v>0</v>
      </c>
      <c r="W26" s="196">
        <f>Поликлиника!BQ27</f>
        <v>20420</v>
      </c>
      <c r="X26" s="196">
        <f>Поликлиника!BU27</f>
        <v>20420</v>
      </c>
      <c r="Y26" s="14">
        <f t="shared" si="5"/>
        <v>0</v>
      </c>
      <c r="Z26" s="196">
        <f>Поликлиника!BY27</f>
        <v>0</v>
      </c>
      <c r="AA26" s="5">
        <f>Поликлиника!CG27</f>
        <v>0</v>
      </c>
      <c r="AB26" s="5">
        <f>Поликлиника!CK27</f>
        <v>0</v>
      </c>
      <c r="AC26" s="14">
        <f t="shared" si="6"/>
        <v>0</v>
      </c>
      <c r="AD26" s="326">
        <f>Поликлиника!CO27</f>
        <v>0</v>
      </c>
      <c r="AE26" s="327">
        <f>'Круглосуточный стационар'!C27</f>
        <v>0</v>
      </c>
      <c r="AF26" s="328">
        <f>'Круглосуточный стационар'!G27</f>
        <v>0</v>
      </c>
      <c r="AG26" s="14">
        <f t="shared" si="7"/>
        <v>0</v>
      </c>
      <c r="AH26" s="328">
        <f>'Круглосуточный стационар'!K27</f>
        <v>0</v>
      </c>
      <c r="AI26" s="328">
        <f>'Круглосуточный стационар'!S27</f>
        <v>0</v>
      </c>
      <c r="AJ26" s="328">
        <f>'Круглосуточный стационар'!W27</f>
        <v>0</v>
      </c>
      <c r="AK26" s="14">
        <f t="shared" si="8"/>
        <v>0</v>
      </c>
      <c r="AL26" s="329">
        <f>'Круглосуточный стационар'!AA27</f>
        <v>0</v>
      </c>
      <c r="AM26" s="193">
        <f>'Дневной стационар'!C27</f>
        <v>0</v>
      </c>
      <c r="AN26" s="196">
        <f>'Дневной стационар'!K27</f>
        <v>0</v>
      </c>
      <c r="AO26" s="14">
        <f t="shared" si="9"/>
        <v>0</v>
      </c>
      <c r="AP26" s="330">
        <f>'Дневной стационар'!S27</f>
        <v>0</v>
      </c>
      <c r="AR26" s="16"/>
    </row>
    <row r="27" spans="1:44" x14ac:dyDescent="0.25">
      <c r="A27" s="225">
        <f>'Скорая медицинская помощь'!A28</f>
        <v>15</v>
      </c>
      <c r="B27" s="61" t="str">
        <f>'Скорая медицинская помощь'!C28</f>
        <v>ГБУЗ КК ПК ГДП №1</v>
      </c>
      <c r="C27" s="12">
        <f>'Скорая медицинская помощь'!D28</f>
        <v>0</v>
      </c>
      <c r="D27" s="196">
        <f>'Скорая медицинская помощь'!H28</f>
        <v>0</v>
      </c>
      <c r="E27" s="14">
        <f t="shared" si="0"/>
        <v>0</v>
      </c>
      <c r="F27" s="15">
        <f>'Скорая медицинская помощь'!L28</f>
        <v>0</v>
      </c>
      <c r="G27" s="12">
        <f>Поликлиника!D28</f>
        <v>29658</v>
      </c>
      <c r="H27" s="196">
        <f>Поликлиника!H28</f>
        <v>29658</v>
      </c>
      <c r="I27" s="14">
        <f t="shared" si="1"/>
        <v>0</v>
      </c>
      <c r="J27" s="196">
        <f>Поликлиника!M28</f>
        <v>0</v>
      </c>
      <c r="K27" s="196">
        <f>Поликлиника!U28</f>
        <v>127285</v>
      </c>
      <c r="L27" s="196">
        <f>Поликлиника!Y28</f>
        <v>127285</v>
      </c>
      <c r="M27" s="14">
        <f t="shared" si="2"/>
        <v>0</v>
      </c>
      <c r="N27" s="196">
        <f>Поликлиника!AC28</f>
        <v>0</v>
      </c>
      <c r="O27" s="196">
        <f>Поликлиника!AK28</f>
        <v>0</v>
      </c>
      <c r="P27" s="196">
        <f>Поликлиника!AO28</f>
        <v>0</v>
      </c>
      <c r="Q27" s="14">
        <f t="shared" si="3"/>
        <v>0</v>
      </c>
      <c r="R27" s="196">
        <f>Поликлиника!AS28</f>
        <v>0</v>
      </c>
      <c r="S27" s="5">
        <f>Поликлиника!BA28</f>
        <v>38400</v>
      </c>
      <c r="T27" s="5">
        <f>Поликлиника!BE28</f>
        <v>38400</v>
      </c>
      <c r="U27" s="14">
        <f t="shared" si="4"/>
        <v>0</v>
      </c>
      <c r="V27" s="5">
        <f>Поликлиника!BI28</f>
        <v>0</v>
      </c>
      <c r="W27" s="196">
        <f>Поликлиника!BQ28</f>
        <v>49365</v>
      </c>
      <c r="X27" s="196">
        <f>Поликлиника!BU28</f>
        <v>49365</v>
      </c>
      <c r="Y27" s="14">
        <f t="shared" si="5"/>
        <v>0</v>
      </c>
      <c r="Z27" s="196">
        <f>Поликлиника!BY28</f>
        <v>0</v>
      </c>
      <c r="AA27" s="5">
        <f>Поликлиника!CG28</f>
        <v>1627</v>
      </c>
      <c r="AB27" s="5">
        <f>Поликлиника!CK28</f>
        <v>1627</v>
      </c>
      <c r="AC27" s="14">
        <f t="shared" si="6"/>
        <v>0</v>
      </c>
      <c r="AD27" s="326">
        <f>Поликлиника!CO28</f>
        <v>0</v>
      </c>
      <c r="AE27" s="327">
        <f>'Круглосуточный стационар'!C28</f>
        <v>0</v>
      </c>
      <c r="AF27" s="328">
        <f>'Круглосуточный стационар'!G28</f>
        <v>0</v>
      </c>
      <c r="AG27" s="14">
        <f t="shared" si="7"/>
        <v>0</v>
      </c>
      <c r="AH27" s="328">
        <f>'Круглосуточный стационар'!K28</f>
        <v>0</v>
      </c>
      <c r="AI27" s="328">
        <f>'Круглосуточный стационар'!S28</f>
        <v>0</v>
      </c>
      <c r="AJ27" s="328">
        <f>'Круглосуточный стационар'!W28</f>
        <v>0</v>
      </c>
      <c r="AK27" s="14">
        <f t="shared" si="8"/>
        <v>0</v>
      </c>
      <c r="AL27" s="329">
        <f>'Круглосуточный стационар'!AA28</f>
        <v>0</v>
      </c>
      <c r="AM27" s="193">
        <f>'Дневной стационар'!C28</f>
        <v>468</v>
      </c>
      <c r="AN27" s="196">
        <f>'Дневной стационар'!K28</f>
        <v>468</v>
      </c>
      <c r="AO27" s="14">
        <f t="shared" si="9"/>
        <v>0</v>
      </c>
      <c r="AP27" s="330">
        <f>'Дневной стационар'!S28</f>
        <v>0</v>
      </c>
      <c r="AR27" s="16"/>
    </row>
    <row r="28" spans="1:44" x14ac:dyDescent="0.25">
      <c r="A28" s="225">
        <f>'Скорая медицинская помощь'!A29</f>
        <v>16</v>
      </c>
      <c r="B28" s="61" t="str">
        <f>'Скорая медицинская помощь'!C29</f>
        <v>ГБУЗ КК ПК ГДП № 2</v>
      </c>
      <c r="C28" s="12">
        <f>'Скорая медицинская помощь'!D29</f>
        <v>0</v>
      </c>
      <c r="D28" s="196">
        <f>'Скорая медицинская помощь'!H29</f>
        <v>0</v>
      </c>
      <c r="E28" s="14">
        <f t="shared" si="0"/>
        <v>0</v>
      </c>
      <c r="F28" s="15">
        <f>'Скорая медицинская помощь'!L29</f>
        <v>0</v>
      </c>
      <c r="G28" s="12">
        <f>Поликлиника!D29</f>
        <v>6842</v>
      </c>
      <c r="H28" s="196">
        <f>Поликлиника!H29</f>
        <v>6842</v>
      </c>
      <c r="I28" s="14">
        <f t="shared" si="1"/>
        <v>0</v>
      </c>
      <c r="J28" s="196">
        <f>Поликлиника!M29</f>
        <v>0</v>
      </c>
      <c r="K28" s="196">
        <f>Поликлиника!U29</f>
        <v>46461</v>
      </c>
      <c r="L28" s="196">
        <f>Поликлиника!Y29</f>
        <v>46461</v>
      </c>
      <c r="M28" s="14">
        <f t="shared" si="2"/>
        <v>0</v>
      </c>
      <c r="N28" s="196">
        <f>Поликлиника!AC29</f>
        <v>0</v>
      </c>
      <c r="O28" s="196">
        <f>Поликлиника!AK29</f>
        <v>0</v>
      </c>
      <c r="P28" s="196">
        <f>Поликлиника!AO29</f>
        <v>0</v>
      </c>
      <c r="Q28" s="14">
        <f t="shared" si="3"/>
        <v>0</v>
      </c>
      <c r="R28" s="196">
        <f>Поликлиника!AS29</f>
        <v>0</v>
      </c>
      <c r="S28" s="5">
        <f>Поликлиника!BA29</f>
        <v>8000</v>
      </c>
      <c r="T28" s="5">
        <f>Поликлиника!BE29</f>
        <v>8000</v>
      </c>
      <c r="U28" s="14">
        <f t="shared" si="4"/>
        <v>0</v>
      </c>
      <c r="V28" s="5">
        <f>Поликлиника!BI29</f>
        <v>1700</v>
      </c>
      <c r="W28" s="196">
        <f>Поликлиника!BQ29</f>
        <v>20130</v>
      </c>
      <c r="X28" s="196">
        <f>Поликлиника!BU29</f>
        <v>20130</v>
      </c>
      <c r="Y28" s="14">
        <f t="shared" si="5"/>
        <v>0</v>
      </c>
      <c r="Z28" s="196">
        <f>Поликлиника!BY29</f>
        <v>0</v>
      </c>
      <c r="AA28" s="5">
        <f>Поликлиника!CG29</f>
        <v>920</v>
      </c>
      <c r="AB28" s="5">
        <f>Поликлиника!CK29</f>
        <v>920</v>
      </c>
      <c r="AC28" s="14">
        <f t="shared" si="6"/>
        <v>0</v>
      </c>
      <c r="AD28" s="326">
        <f>Поликлиника!CO29</f>
        <v>0</v>
      </c>
      <c r="AE28" s="327">
        <f>'Круглосуточный стационар'!C29</f>
        <v>0</v>
      </c>
      <c r="AF28" s="328">
        <f>'Круглосуточный стационар'!G29</f>
        <v>0</v>
      </c>
      <c r="AG28" s="14">
        <f t="shared" si="7"/>
        <v>0</v>
      </c>
      <c r="AH28" s="328">
        <f>'Круглосуточный стационар'!K29</f>
        <v>0</v>
      </c>
      <c r="AI28" s="328">
        <f>'Круглосуточный стационар'!S29</f>
        <v>0</v>
      </c>
      <c r="AJ28" s="328">
        <f>'Круглосуточный стационар'!W29</f>
        <v>0</v>
      </c>
      <c r="AK28" s="14">
        <f t="shared" si="8"/>
        <v>0</v>
      </c>
      <c r="AL28" s="329">
        <f>'Круглосуточный стационар'!AA29</f>
        <v>0</v>
      </c>
      <c r="AM28" s="193">
        <f>'Дневной стационар'!C29</f>
        <v>164</v>
      </c>
      <c r="AN28" s="196">
        <f>'Дневной стационар'!K29</f>
        <v>164</v>
      </c>
      <c r="AO28" s="14">
        <f t="shared" si="9"/>
        <v>0</v>
      </c>
      <c r="AP28" s="330">
        <f>'Дневной стационар'!S29</f>
        <v>-18</v>
      </c>
      <c r="AR28" s="16"/>
    </row>
    <row r="29" spans="1:44" x14ac:dyDescent="0.25">
      <c r="A29" s="225">
        <f>'Скорая медицинская помощь'!A30</f>
        <v>17</v>
      </c>
      <c r="B29" s="61" t="str">
        <f>'Скорая медицинская помощь'!C30</f>
        <v>ГБУЗ КК ПК ГДСП</v>
      </c>
      <c r="C29" s="12">
        <f>'Скорая медицинская помощь'!D30</f>
        <v>0</v>
      </c>
      <c r="D29" s="196">
        <f>'Скорая медицинская помощь'!H30</f>
        <v>0</v>
      </c>
      <c r="E29" s="14">
        <f t="shared" si="0"/>
        <v>0</v>
      </c>
      <c r="F29" s="15">
        <f>'Скорая медицинская помощь'!L30</f>
        <v>0</v>
      </c>
      <c r="G29" s="12">
        <f>Поликлиника!D30</f>
        <v>0</v>
      </c>
      <c r="H29" s="196">
        <f>Поликлиника!H30</f>
        <v>0</v>
      </c>
      <c r="I29" s="14">
        <f t="shared" si="1"/>
        <v>0</v>
      </c>
      <c r="J29" s="196">
        <f>Поликлиника!M30</f>
        <v>0</v>
      </c>
      <c r="K29" s="196">
        <f>Поликлиника!U30</f>
        <v>300</v>
      </c>
      <c r="L29" s="196">
        <f>Поликлиника!Y30</f>
        <v>300</v>
      </c>
      <c r="M29" s="14">
        <f t="shared" si="2"/>
        <v>0</v>
      </c>
      <c r="N29" s="196">
        <f>Поликлиника!AC30</f>
        <v>0</v>
      </c>
      <c r="O29" s="196">
        <f>Поликлиника!AK30</f>
        <v>0</v>
      </c>
      <c r="P29" s="196">
        <f>Поликлиника!AO30</f>
        <v>0</v>
      </c>
      <c r="Q29" s="14">
        <f t="shared" si="3"/>
        <v>0</v>
      </c>
      <c r="R29" s="196">
        <f>Поликлиника!AS30</f>
        <v>0</v>
      </c>
      <c r="S29" s="5">
        <f>Поликлиника!BA30</f>
        <v>400</v>
      </c>
      <c r="T29" s="5">
        <f>Поликлиника!BE30</f>
        <v>400</v>
      </c>
      <c r="U29" s="14">
        <f t="shared" si="4"/>
        <v>0</v>
      </c>
      <c r="V29" s="5">
        <f>Поликлиника!BI30</f>
        <v>0</v>
      </c>
      <c r="W29" s="196">
        <f>Поликлиника!BQ30</f>
        <v>19754</v>
      </c>
      <c r="X29" s="196">
        <f>Поликлиника!BU30</f>
        <v>19754</v>
      </c>
      <c r="Y29" s="14">
        <f t="shared" si="5"/>
        <v>0</v>
      </c>
      <c r="Z29" s="196">
        <f>Поликлиника!BY30</f>
        <v>0</v>
      </c>
      <c r="AA29" s="5">
        <f>Поликлиника!CG30</f>
        <v>0</v>
      </c>
      <c r="AB29" s="5">
        <f>Поликлиника!CK30</f>
        <v>0</v>
      </c>
      <c r="AC29" s="14">
        <f t="shared" si="6"/>
        <v>0</v>
      </c>
      <c r="AD29" s="326">
        <f>Поликлиника!CO30</f>
        <v>0</v>
      </c>
      <c r="AE29" s="327">
        <f>'Круглосуточный стационар'!C30</f>
        <v>0</v>
      </c>
      <c r="AF29" s="328">
        <f>'Круглосуточный стационар'!G30</f>
        <v>0</v>
      </c>
      <c r="AG29" s="14">
        <f t="shared" si="7"/>
        <v>0</v>
      </c>
      <c r="AH29" s="328">
        <f>'Круглосуточный стационар'!K30</f>
        <v>0</v>
      </c>
      <c r="AI29" s="328">
        <f>'Круглосуточный стационар'!S30</f>
        <v>0</v>
      </c>
      <c r="AJ29" s="328">
        <f>'Круглосуточный стационар'!W30</f>
        <v>0</v>
      </c>
      <c r="AK29" s="14">
        <f t="shared" si="8"/>
        <v>0</v>
      </c>
      <c r="AL29" s="329">
        <f>'Круглосуточный стационар'!AA30</f>
        <v>0</v>
      </c>
      <c r="AM29" s="193">
        <f>'Дневной стационар'!C30</f>
        <v>0</v>
      </c>
      <c r="AN29" s="196">
        <f>'Дневной стационар'!K30</f>
        <v>0</v>
      </c>
      <c r="AO29" s="14">
        <f t="shared" si="9"/>
        <v>0</v>
      </c>
      <c r="AP29" s="330">
        <f>'Дневной стационар'!S30</f>
        <v>0</v>
      </c>
      <c r="AR29" s="16"/>
    </row>
    <row r="30" spans="1:44" x14ac:dyDescent="0.25">
      <c r="A30" s="225">
        <f>'Скорая медицинская помощь'!A31</f>
        <v>18</v>
      </c>
      <c r="B30" s="61" t="str">
        <f>'Скорая медицинская помощь'!C31</f>
        <v>ГБУЗ КК ЕРБ</v>
      </c>
      <c r="C30" s="12">
        <f>'Скорая медицинская помощь'!D31</f>
        <v>0</v>
      </c>
      <c r="D30" s="196">
        <f>'Скорая медицинская помощь'!H31</f>
        <v>0</v>
      </c>
      <c r="E30" s="14">
        <f t="shared" si="0"/>
        <v>0</v>
      </c>
      <c r="F30" s="15">
        <f>'Скорая медицинская помощь'!L31</f>
        <v>0</v>
      </c>
      <c r="G30" s="12">
        <f>Поликлиника!D31</f>
        <v>31782</v>
      </c>
      <c r="H30" s="196">
        <f>Поликлиника!H31</f>
        <v>31782</v>
      </c>
      <c r="I30" s="14">
        <f t="shared" si="1"/>
        <v>0</v>
      </c>
      <c r="J30" s="196">
        <f>Поликлиника!M31</f>
        <v>200</v>
      </c>
      <c r="K30" s="196">
        <f>Поликлиника!U31</f>
        <v>108736</v>
      </c>
      <c r="L30" s="196">
        <f>Поликлиника!Y31</f>
        <v>108736</v>
      </c>
      <c r="M30" s="14">
        <f t="shared" si="2"/>
        <v>0</v>
      </c>
      <c r="N30" s="196">
        <f>Поликлиника!AC31</f>
        <v>0</v>
      </c>
      <c r="O30" s="196">
        <f>Поликлиника!AK31</f>
        <v>6920</v>
      </c>
      <c r="P30" s="196">
        <f>Поликлиника!AO31</f>
        <v>7720</v>
      </c>
      <c r="Q30" s="14">
        <f t="shared" si="3"/>
        <v>800</v>
      </c>
      <c r="R30" s="196">
        <f>Поликлиника!AS31</f>
        <v>800</v>
      </c>
      <c r="S30" s="5">
        <f>Поликлиника!BA31</f>
        <v>8370</v>
      </c>
      <c r="T30" s="5">
        <f>Поликлиника!BE31</f>
        <v>8370</v>
      </c>
      <c r="U30" s="14">
        <f t="shared" si="4"/>
        <v>0</v>
      </c>
      <c r="V30" s="5">
        <f>Поликлиника!BI31</f>
        <v>0</v>
      </c>
      <c r="W30" s="196">
        <f>Поликлиника!BQ31</f>
        <v>80675</v>
      </c>
      <c r="X30" s="196">
        <f>Поликлиника!BU31</f>
        <v>80675</v>
      </c>
      <c r="Y30" s="14">
        <f t="shared" si="5"/>
        <v>0</v>
      </c>
      <c r="Z30" s="196">
        <f>Поликлиника!BY31</f>
        <v>0</v>
      </c>
      <c r="AA30" s="5">
        <f>Поликлиника!CG31</f>
        <v>6923</v>
      </c>
      <c r="AB30" s="5">
        <f>Поликлиника!CK31</f>
        <v>6923</v>
      </c>
      <c r="AC30" s="14">
        <f t="shared" si="6"/>
        <v>0</v>
      </c>
      <c r="AD30" s="326">
        <f>Поликлиника!CO31</f>
        <v>-1404</v>
      </c>
      <c r="AE30" s="327">
        <f>'Круглосуточный стационар'!C31</f>
        <v>5500</v>
      </c>
      <c r="AF30" s="328">
        <f>'Круглосуточный стационар'!G31</f>
        <v>5500</v>
      </c>
      <c r="AG30" s="14">
        <f t="shared" si="7"/>
        <v>0</v>
      </c>
      <c r="AH30" s="328">
        <f>'Круглосуточный стационар'!K31</f>
        <v>0</v>
      </c>
      <c r="AI30" s="328">
        <f>'Круглосуточный стационар'!S31</f>
        <v>0</v>
      </c>
      <c r="AJ30" s="328">
        <f>'Круглосуточный стационар'!W31</f>
        <v>0</v>
      </c>
      <c r="AK30" s="14">
        <f t="shared" si="8"/>
        <v>0</v>
      </c>
      <c r="AL30" s="329">
        <f>'Круглосуточный стационар'!AA31</f>
        <v>0</v>
      </c>
      <c r="AM30" s="193">
        <f>'Дневной стационар'!C31</f>
        <v>900</v>
      </c>
      <c r="AN30" s="196">
        <f>'Дневной стационар'!K31</f>
        <v>900</v>
      </c>
      <c r="AO30" s="14">
        <f t="shared" si="9"/>
        <v>0</v>
      </c>
      <c r="AP30" s="330">
        <f>'Дневной стационар'!S31</f>
        <v>0</v>
      </c>
      <c r="AR30" s="16"/>
    </row>
    <row r="31" spans="1:44" x14ac:dyDescent="0.25">
      <c r="A31" s="225">
        <f>'Скорая медицинская помощь'!A32</f>
        <v>18</v>
      </c>
      <c r="B31" s="61" t="str">
        <f>'Скорая медицинская помощь'!C32</f>
        <v>ГБУЗ КК ЕРСП</v>
      </c>
      <c r="C31" s="12">
        <f>'Скорая медицинская помощь'!D32</f>
        <v>0</v>
      </c>
      <c r="D31" s="196">
        <f>'Скорая медицинская помощь'!H32</f>
        <v>0</v>
      </c>
      <c r="E31" s="14">
        <f t="shared" si="0"/>
        <v>0</v>
      </c>
      <c r="F31" s="15">
        <f>'Скорая медицинская помощь'!L32</f>
        <v>0</v>
      </c>
      <c r="G31" s="12">
        <f>Поликлиника!D32</f>
        <v>0</v>
      </c>
      <c r="H31" s="196">
        <f>Поликлиника!H32</f>
        <v>0</v>
      </c>
      <c r="I31" s="14">
        <f t="shared" si="1"/>
        <v>0</v>
      </c>
      <c r="J31" s="196">
        <f>Поликлиника!M32</f>
        <v>0</v>
      </c>
      <c r="K31" s="196">
        <f>Поликлиника!U32</f>
        <v>1225</v>
      </c>
      <c r="L31" s="196">
        <f>Поликлиника!Y32</f>
        <v>1225</v>
      </c>
      <c r="M31" s="14">
        <f t="shared" si="2"/>
        <v>0</v>
      </c>
      <c r="N31" s="196">
        <f>Поликлиника!AC32</f>
        <v>0</v>
      </c>
      <c r="O31" s="196">
        <f>Поликлиника!AK32</f>
        <v>0</v>
      </c>
      <c r="P31" s="196">
        <f>Поликлиника!AO32</f>
        <v>0</v>
      </c>
      <c r="Q31" s="14">
        <f t="shared" si="3"/>
        <v>0</v>
      </c>
      <c r="R31" s="196">
        <f>Поликлиника!AS32</f>
        <v>0</v>
      </c>
      <c r="S31" s="5">
        <f>Поликлиника!BA32</f>
        <v>450</v>
      </c>
      <c r="T31" s="5">
        <f>Поликлиника!BE32</f>
        <v>450</v>
      </c>
      <c r="U31" s="14">
        <f t="shared" si="4"/>
        <v>0</v>
      </c>
      <c r="V31" s="5">
        <f>Поликлиника!BI32</f>
        <v>0</v>
      </c>
      <c r="W31" s="196">
        <f>Поликлиника!BQ32</f>
        <v>17271</v>
      </c>
      <c r="X31" s="196">
        <f>Поликлиника!BU32</f>
        <v>17271</v>
      </c>
      <c r="Y31" s="14">
        <f t="shared" si="5"/>
        <v>0</v>
      </c>
      <c r="Z31" s="196">
        <f>Поликлиника!BY32</f>
        <v>0</v>
      </c>
      <c r="AA31" s="5">
        <f>Поликлиника!CG32</f>
        <v>0</v>
      </c>
      <c r="AB31" s="5">
        <f>Поликлиника!CK32</f>
        <v>0</v>
      </c>
      <c r="AC31" s="14">
        <f t="shared" si="6"/>
        <v>0</v>
      </c>
      <c r="AD31" s="326">
        <f>Поликлиника!CO32</f>
        <v>0</v>
      </c>
      <c r="AE31" s="327">
        <f>'Круглосуточный стационар'!C32</f>
        <v>0</v>
      </c>
      <c r="AF31" s="328">
        <f>'Круглосуточный стационар'!G32</f>
        <v>0</v>
      </c>
      <c r="AG31" s="14">
        <f t="shared" si="7"/>
        <v>0</v>
      </c>
      <c r="AH31" s="328">
        <f>'Круглосуточный стационар'!K32</f>
        <v>0</v>
      </c>
      <c r="AI31" s="328">
        <f>'Круглосуточный стационар'!S32</f>
        <v>0</v>
      </c>
      <c r="AJ31" s="328">
        <f>'Круглосуточный стационар'!W32</f>
        <v>0</v>
      </c>
      <c r="AK31" s="14">
        <f t="shared" si="8"/>
        <v>0</v>
      </c>
      <c r="AL31" s="329">
        <f>'Круглосуточный стационар'!AA32</f>
        <v>0</v>
      </c>
      <c r="AM31" s="193">
        <f>'Дневной стационар'!C32</f>
        <v>0</v>
      </c>
      <c r="AN31" s="196">
        <f>'Дневной стационар'!K32</f>
        <v>0</v>
      </c>
      <c r="AO31" s="14">
        <f t="shared" si="9"/>
        <v>0</v>
      </c>
      <c r="AP31" s="330">
        <f>'Дневной стационар'!S32</f>
        <v>0</v>
      </c>
      <c r="AR31" s="16"/>
    </row>
    <row r="32" spans="1:44" x14ac:dyDescent="0.25">
      <c r="A32" s="225">
        <f>'Скорая медицинская помощь'!A33</f>
        <v>19</v>
      </c>
      <c r="B32" s="61" t="str">
        <f>'Скорая медицинская помощь'!C33</f>
        <v>ГБУЗ КК "МИЛЬКОВСКАЯ РАЙОННАЯ БОЛЬНИЦА"</v>
      </c>
      <c r="C32" s="12">
        <f>'Скорая медицинская помощь'!D33</f>
        <v>1502</v>
      </c>
      <c r="D32" s="196">
        <f>'Скорая медицинская помощь'!H33</f>
        <v>1502</v>
      </c>
      <c r="E32" s="14">
        <f t="shared" si="0"/>
        <v>0</v>
      </c>
      <c r="F32" s="15">
        <f>'Скорая медицинская помощь'!L33</f>
        <v>0</v>
      </c>
      <c r="G32" s="12">
        <f>Поликлиника!D33</f>
        <v>4579</v>
      </c>
      <c r="H32" s="196">
        <f>Поликлиника!H33</f>
        <v>4579</v>
      </c>
      <c r="I32" s="14">
        <f t="shared" si="1"/>
        <v>0</v>
      </c>
      <c r="J32" s="196">
        <f>Поликлиника!M33</f>
        <v>0</v>
      </c>
      <c r="K32" s="196">
        <f>Поликлиника!U33</f>
        <v>23082</v>
      </c>
      <c r="L32" s="196">
        <f>Поликлиника!Y33</f>
        <v>23082</v>
      </c>
      <c r="M32" s="14">
        <f t="shared" si="2"/>
        <v>0</v>
      </c>
      <c r="N32" s="196">
        <f>Поликлиника!AC33</f>
        <v>0</v>
      </c>
      <c r="O32" s="196">
        <f>Поликлиника!AK33</f>
        <v>1060</v>
      </c>
      <c r="P32" s="196">
        <f>Поликлиника!AO33</f>
        <v>1060</v>
      </c>
      <c r="Q32" s="14">
        <f t="shared" si="3"/>
        <v>0</v>
      </c>
      <c r="R32" s="196">
        <f>Поликлиника!AS33</f>
        <v>0</v>
      </c>
      <c r="S32" s="5">
        <f>Поликлиника!BA33</f>
        <v>1200</v>
      </c>
      <c r="T32" s="5">
        <f>Поликлиника!BE33</f>
        <v>1200</v>
      </c>
      <c r="U32" s="14">
        <f t="shared" si="4"/>
        <v>0</v>
      </c>
      <c r="V32" s="5">
        <f>Поликлиника!BI33</f>
        <v>0</v>
      </c>
      <c r="W32" s="196">
        <f>Поликлиника!BQ33</f>
        <v>17371</v>
      </c>
      <c r="X32" s="196">
        <f>Поликлиника!BU33</f>
        <v>17371</v>
      </c>
      <c r="Y32" s="14">
        <f t="shared" si="5"/>
        <v>0</v>
      </c>
      <c r="Z32" s="196">
        <f>Поликлиника!BY33</f>
        <v>0</v>
      </c>
      <c r="AA32" s="5">
        <f>Поликлиника!CG33</f>
        <v>80</v>
      </c>
      <c r="AB32" s="5">
        <f>Поликлиника!CK33</f>
        <v>80</v>
      </c>
      <c r="AC32" s="14">
        <f t="shared" si="6"/>
        <v>0</v>
      </c>
      <c r="AD32" s="326">
        <f>Поликлиника!CO33</f>
        <v>0</v>
      </c>
      <c r="AE32" s="327">
        <f>'Круглосуточный стационар'!C33</f>
        <v>1000</v>
      </c>
      <c r="AF32" s="328">
        <f>'Круглосуточный стационар'!G33</f>
        <v>1000</v>
      </c>
      <c r="AG32" s="14">
        <f t="shared" si="7"/>
        <v>0</v>
      </c>
      <c r="AH32" s="328">
        <f>'Круглосуточный стационар'!K33</f>
        <v>84</v>
      </c>
      <c r="AI32" s="328">
        <f>'Круглосуточный стационар'!S33</f>
        <v>0</v>
      </c>
      <c r="AJ32" s="328">
        <f>'Круглосуточный стационар'!W33</f>
        <v>0</v>
      </c>
      <c r="AK32" s="14">
        <f t="shared" si="8"/>
        <v>0</v>
      </c>
      <c r="AL32" s="329">
        <f>'Круглосуточный стационар'!AA33</f>
        <v>0</v>
      </c>
      <c r="AM32" s="193">
        <f>'Дневной стационар'!C33</f>
        <v>895</v>
      </c>
      <c r="AN32" s="196">
        <f>'Дневной стационар'!K33</f>
        <v>895</v>
      </c>
      <c r="AO32" s="14">
        <f t="shared" si="9"/>
        <v>0</v>
      </c>
      <c r="AP32" s="330">
        <f>'Дневной стационар'!S33</f>
        <v>0</v>
      </c>
      <c r="AR32" s="16"/>
    </row>
    <row r="33" spans="1:44" x14ac:dyDescent="0.25">
      <c r="A33" s="225">
        <f>'Скорая медицинская помощь'!A34</f>
        <v>20</v>
      </c>
      <c r="B33" s="61" t="str">
        <f>'Скорая медицинская помощь'!C34</f>
        <v>ГБУЗ КК "УСТЬ-БОЛЬШЕРЕЦКАЯ РБ"</v>
      </c>
      <c r="C33" s="12">
        <f>'Скорая медицинская помощь'!D34</f>
        <v>1915</v>
      </c>
      <c r="D33" s="196">
        <f>'Скорая медицинская помощь'!H34</f>
        <v>1915</v>
      </c>
      <c r="E33" s="14">
        <f t="shared" si="0"/>
        <v>0</v>
      </c>
      <c r="F33" s="15">
        <f>'Скорая медицинская помощь'!L34</f>
        <v>0</v>
      </c>
      <c r="G33" s="12">
        <f>Поликлиника!D34</f>
        <v>1988</v>
      </c>
      <c r="H33" s="196">
        <f>Поликлиника!H34</f>
        <v>1988</v>
      </c>
      <c r="I33" s="14">
        <f t="shared" si="1"/>
        <v>0</v>
      </c>
      <c r="J33" s="196">
        <f>Поликлиника!M34</f>
        <v>0</v>
      </c>
      <c r="K33" s="196">
        <f>Поликлиника!U34</f>
        <v>6436</v>
      </c>
      <c r="L33" s="196">
        <f>Поликлиника!Y34</f>
        <v>6436</v>
      </c>
      <c r="M33" s="14">
        <f t="shared" si="2"/>
        <v>0</v>
      </c>
      <c r="N33" s="196">
        <f>Поликлиника!AC34</f>
        <v>0</v>
      </c>
      <c r="O33" s="196">
        <f>Поликлиника!AK34</f>
        <v>0</v>
      </c>
      <c r="P33" s="196">
        <f>Поликлиника!AO34</f>
        <v>27</v>
      </c>
      <c r="Q33" s="14">
        <f t="shared" si="3"/>
        <v>27</v>
      </c>
      <c r="R33" s="196">
        <f>Поликлиника!AS34</f>
        <v>0</v>
      </c>
      <c r="S33" s="5">
        <f>Поликлиника!BA34</f>
        <v>4000</v>
      </c>
      <c r="T33" s="5">
        <f>Поликлиника!BE34</f>
        <v>4000</v>
      </c>
      <c r="U33" s="14">
        <f t="shared" si="4"/>
        <v>0</v>
      </c>
      <c r="V33" s="5">
        <f>Поликлиника!BI34</f>
        <v>0</v>
      </c>
      <c r="W33" s="196">
        <f>Поликлиника!BQ34</f>
        <v>4716</v>
      </c>
      <c r="X33" s="196">
        <f>Поликлиника!BU34</f>
        <v>4716</v>
      </c>
      <c r="Y33" s="14">
        <f t="shared" si="5"/>
        <v>0</v>
      </c>
      <c r="Z33" s="196">
        <f>Поликлиника!BY34</f>
        <v>0</v>
      </c>
      <c r="AA33" s="5">
        <f>Поликлиника!CG34</f>
        <v>0</v>
      </c>
      <c r="AB33" s="5">
        <f>Поликлиника!CK34</f>
        <v>0</v>
      </c>
      <c r="AC33" s="14">
        <f t="shared" si="6"/>
        <v>0</v>
      </c>
      <c r="AD33" s="326">
        <f>Поликлиника!CO34</f>
        <v>0</v>
      </c>
      <c r="AE33" s="327">
        <f>'Круглосуточный стационар'!C34</f>
        <v>381</v>
      </c>
      <c r="AF33" s="328">
        <f>'Круглосуточный стационар'!G34</f>
        <v>381</v>
      </c>
      <c r="AG33" s="14">
        <f t="shared" si="7"/>
        <v>0</v>
      </c>
      <c r="AH33" s="328">
        <f>'Круглосуточный стационар'!K34</f>
        <v>0</v>
      </c>
      <c r="AI33" s="328">
        <f>'Круглосуточный стационар'!S34</f>
        <v>0</v>
      </c>
      <c r="AJ33" s="328">
        <f>'Круглосуточный стационар'!W34</f>
        <v>0</v>
      </c>
      <c r="AK33" s="14">
        <f t="shared" si="8"/>
        <v>0</v>
      </c>
      <c r="AL33" s="329">
        <f>'Круглосуточный стационар'!AA34</f>
        <v>0</v>
      </c>
      <c r="AM33" s="193">
        <f>'Дневной стационар'!C34</f>
        <v>152</v>
      </c>
      <c r="AN33" s="196">
        <f>'Дневной стационар'!K34</f>
        <v>152</v>
      </c>
      <c r="AO33" s="14">
        <f t="shared" si="9"/>
        <v>0</v>
      </c>
      <c r="AP33" s="330">
        <f>'Дневной стационар'!S34</f>
        <v>0</v>
      </c>
      <c r="AR33" s="16"/>
    </row>
    <row r="34" spans="1:44" x14ac:dyDescent="0.25">
      <c r="A34" s="225">
        <f>'Скорая медицинская помощь'!A35</f>
        <v>21</v>
      </c>
      <c r="B34" s="61" t="str">
        <f>'Скорая медицинская помощь'!C35</f>
        <v>ГБУЗ "УСТЬ-КАМЧАТСКАЯ РБ"</v>
      </c>
      <c r="C34" s="12">
        <f>'Скорая медицинская помощь'!D35</f>
        <v>365</v>
      </c>
      <c r="D34" s="196">
        <f>'Скорая медицинская помощь'!H35</f>
        <v>365</v>
      </c>
      <c r="E34" s="14">
        <f t="shared" si="0"/>
        <v>0</v>
      </c>
      <c r="F34" s="15">
        <f>'Скорая медицинская помощь'!L35</f>
        <v>0</v>
      </c>
      <c r="G34" s="12">
        <f>Поликлиника!D35</f>
        <v>1809</v>
      </c>
      <c r="H34" s="196">
        <f>Поликлиника!H35</f>
        <v>1809</v>
      </c>
      <c r="I34" s="14">
        <f t="shared" si="1"/>
        <v>0</v>
      </c>
      <c r="J34" s="196">
        <f>Поликлиника!M35</f>
        <v>0</v>
      </c>
      <c r="K34" s="196">
        <f>Поликлиника!U35</f>
        <v>3915</v>
      </c>
      <c r="L34" s="196">
        <f>Поликлиника!Y35</f>
        <v>3915</v>
      </c>
      <c r="M34" s="14">
        <f t="shared" si="2"/>
        <v>0</v>
      </c>
      <c r="N34" s="196">
        <f>Поликлиника!AC35</f>
        <v>0</v>
      </c>
      <c r="O34" s="196">
        <f>Поликлиника!AK35</f>
        <v>0</v>
      </c>
      <c r="P34" s="196">
        <f>Поликлиника!AO35</f>
        <v>0</v>
      </c>
      <c r="Q34" s="14">
        <f t="shared" si="3"/>
        <v>0</v>
      </c>
      <c r="R34" s="196">
        <f>Поликлиника!AS35</f>
        <v>0</v>
      </c>
      <c r="S34" s="5">
        <f>Поликлиника!BA35</f>
        <v>520</v>
      </c>
      <c r="T34" s="5">
        <f>Поликлиника!BE35</f>
        <v>520</v>
      </c>
      <c r="U34" s="14">
        <f t="shared" si="4"/>
        <v>0</v>
      </c>
      <c r="V34" s="5">
        <f>Поликлиника!BI35</f>
        <v>0</v>
      </c>
      <c r="W34" s="196">
        <f>Поликлиника!BQ35</f>
        <v>2730</v>
      </c>
      <c r="X34" s="196">
        <f>Поликлиника!BU35</f>
        <v>2730</v>
      </c>
      <c r="Y34" s="14">
        <f t="shared" si="5"/>
        <v>0</v>
      </c>
      <c r="Z34" s="196">
        <f>Поликлиника!BY35</f>
        <v>0</v>
      </c>
      <c r="AA34" s="5">
        <f>Поликлиника!CG35</f>
        <v>200</v>
      </c>
      <c r="AB34" s="5">
        <f>Поликлиника!CK35</f>
        <v>200</v>
      </c>
      <c r="AC34" s="14">
        <f t="shared" si="6"/>
        <v>0</v>
      </c>
      <c r="AD34" s="326">
        <f>Поликлиника!CO35</f>
        <v>0</v>
      </c>
      <c r="AE34" s="327">
        <f>'Круглосуточный стационар'!C35</f>
        <v>400</v>
      </c>
      <c r="AF34" s="328">
        <f>'Круглосуточный стационар'!G35</f>
        <v>400</v>
      </c>
      <c r="AG34" s="14">
        <f t="shared" si="7"/>
        <v>0</v>
      </c>
      <c r="AH34" s="328">
        <f>'Круглосуточный стационар'!K35</f>
        <v>0</v>
      </c>
      <c r="AI34" s="328">
        <f>'Круглосуточный стационар'!S35</f>
        <v>0</v>
      </c>
      <c r="AJ34" s="328">
        <f>'Круглосуточный стационар'!W35</f>
        <v>0</v>
      </c>
      <c r="AK34" s="14">
        <f t="shared" si="8"/>
        <v>0</v>
      </c>
      <c r="AL34" s="329">
        <f>'Круглосуточный стационар'!AA35</f>
        <v>0</v>
      </c>
      <c r="AM34" s="193">
        <f>'Дневной стационар'!C35</f>
        <v>280</v>
      </c>
      <c r="AN34" s="196">
        <f>'Дневной стационар'!K35</f>
        <v>280</v>
      </c>
      <c r="AO34" s="14">
        <f t="shared" si="9"/>
        <v>0</v>
      </c>
      <c r="AP34" s="330">
        <f>'Дневной стационар'!S35</f>
        <v>0</v>
      </c>
      <c r="AR34" s="16"/>
    </row>
    <row r="35" spans="1:44" x14ac:dyDescent="0.25">
      <c r="A35" s="225">
        <f>'Скорая медицинская помощь'!A36</f>
        <v>22</v>
      </c>
      <c r="B35" s="61" t="str">
        <f>'Скорая медицинская помощь'!C36</f>
        <v>ГБУЗ КК "КЛЮЧЕВСКАЯ РАЙОННАЯ БОЛЬНИЦА"</v>
      </c>
      <c r="C35" s="12">
        <f>'Скорая медицинская помощь'!D36</f>
        <v>1147</v>
      </c>
      <c r="D35" s="196">
        <f>'Скорая медицинская помощь'!H36</f>
        <v>1147</v>
      </c>
      <c r="E35" s="14">
        <f t="shared" si="0"/>
        <v>0</v>
      </c>
      <c r="F35" s="15">
        <f>'Скорая медицинская помощь'!L36</f>
        <v>0</v>
      </c>
      <c r="G35" s="12">
        <f>Поликлиника!D36</f>
        <v>2530</v>
      </c>
      <c r="H35" s="196">
        <f>Поликлиника!H36</f>
        <v>2530</v>
      </c>
      <c r="I35" s="14">
        <f t="shared" si="1"/>
        <v>0</v>
      </c>
      <c r="J35" s="196">
        <f>Поликлиника!M36</f>
        <v>0</v>
      </c>
      <c r="K35" s="196">
        <f>Поликлиника!U36</f>
        <v>10719</v>
      </c>
      <c r="L35" s="196">
        <f>Поликлиника!Y36</f>
        <v>10719</v>
      </c>
      <c r="M35" s="14">
        <f t="shared" si="2"/>
        <v>0</v>
      </c>
      <c r="N35" s="196">
        <f>Поликлиника!AC36</f>
        <v>0</v>
      </c>
      <c r="O35" s="196">
        <f>Поликлиника!AK36</f>
        <v>648</v>
      </c>
      <c r="P35" s="196">
        <f>Поликлиника!AO36</f>
        <v>648</v>
      </c>
      <c r="Q35" s="14">
        <f t="shared" si="3"/>
        <v>0</v>
      </c>
      <c r="R35" s="196">
        <f>Поликлиника!AS36</f>
        <v>0</v>
      </c>
      <c r="S35" s="5">
        <f>Поликлиника!BA36</f>
        <v>550</v>
      </c>
      <c r="T35" s="5">
        <f>Поликлиника!BE36</f>
        <v>550</v>
      </c>
      <c r="U35" s="14">
        <f t="shared" si="4"/>
        <v>0</v>
      </c>
      <c r="V35" s="5">
        <f>Поликлиника!BI36</f>
        <v>0</v>
      </c>
      <c r="W35" s="196">
        <f>Поликлиника!BQ36</f>
        <v>6866</v>
      </c>
      <c r="X35" s="196">
        <f>Поликлиника!BU36</f>
        <v>6866</v>
      </c>
      <c r="Y35" s="14">
        <f t="shared" si="5"/>
        <v>0</v>
      </c>
      <c r="Z35" s="196">
        <f>Поликлиника!BY36</f>
        <v>0</v>
      </c>
      <c r="AA35" s="5">
        <f>Поликлиника!CG36</f>
        <v>220</v>
      </c>
      <c r="AB35" s="5">
        <f>Поликлиника!CK36</f>
        <v>220</v>
      </c>
      <c r="AC35" s="14">
        <f t="shared" si="6"/>
        <v>0</v>
      </c>
      <c r="AD35" s="326">
        <f>Поликлиника!CO36</f>
        <v>0</v>
      </c>
      <c r="AE35" s="327">
        <f>'Круглосуточный стационар'!C36</f>
        <v>500</v>
      </c>
      <c r="AF35" s="328">
        <f>'Круглосуточный стационар'!G36</f>
        <v>500</v>
      </c>
      <c r="AG35" s="14">
        <f t="shared" si="7"/>
        <v>0</v>
      </c>
      <c r="AH35" s="328">
        <f>'Круглосуточный стационар'!K36</f>
        <v>0</v>
      </c>
      <c r="AI35" s="328">
        <f>'Круглосуточный стационар'!S36</f>
        <v>0</v>
      </c>
      <c r="AJ35" s="328">
        <f>'Круглосуточный стационар'!W36</f>
        <v>0</v>
      </c>
      <c r="AK35" s="14">
        <f t="shared" si="8"/>
        <v>0</v>
      </c>
      <c r="AL35" s="329">
        <f>'Круглосуточный стационар'!AA36</f>
        <v>0</v>
      </c>
      <c r="AM35" s="193">
        <f>'Дневной стационар'!C36</f>
        <v>300</v>
      </c>
      <c r="AN35" s="196">
        <f>'Дневной стационар'!K36</f>
        <v>300</v>
      </c>
      <c r="AO35" s="14">
        <f t="shared" si="9"/>
        <v>0</v>
      </c>
      <c r="AP35" s="330">
        <f>'Дневной стационар'!S36</f>
        <v>0</v>
      </c>
      <c r="AR35" s="16"/>
    </row>
    <row r="36" spans="1:44" x14ac:dyDescent="0.25">
      <c r="A36" s="225">
        <f>'Скорая медицинская помощь'!A37</f>
        <v>23</v>
      </c>
      <c r="B36" s="61" t="str">
        <f>'Скорая медицинская помощь'!C37</f>
        <v>ГБУЗ КК СРБ</v>
      </c>
      <c r="C36" s="12">
        <f>'Скорая медицинская помощь'!D37</f>
        <v>550</v>
      </c>
      <c r="D36" s="196">
        <f>'Скорая медицинская помощь'!H37</f>
        <v>550</v>
      </c>
      <c r="E36" s="14">
        <f t="shared" si="0"/>
        <v>0</v>
      </c>
      <c r="F36" s="15">
        <f>'Скорая медицинская помощь'!L37</f>
        <v>0</v>
      </c>
      <c r="G36" s="12">
        <f>Поликлиника!D37</f>
        <v>901</v>
      </c>
      <c r="H36" s="196">
        <f>Поликлиника!H37</f>
        <v>901</v>
      </c>
      <c r="I36" s="14">
        <f t="shared" si="1"/>
        <v>0</v>
      </c>
      <c r="J36" s="196">
        <f>Поликлиника!M37</f>
        <v>0</v>
      </c>
      <c r="K36" s="196">
        <f>Поликлиника!U37</f>
        <v>2305</v>
      </c>
      <c r="L36" s="196">
        <f>Поликлиника!Y37</f>
        <v>2305</v>
      </c>
      <c r="M36" s="14">
        <f t="shared" si="2"/>
        <v>0</v>
      </c>
      <c r="N36" s="196">
        <f>Поликлиника!AC37</f>
        <v>0</v>
      </c>
      <c r="O36" s="196">
        <f>Поликлиника!AK37</f>
        <v>135</v>
      </c>
      <c r="P36" s="196">
        <f>Поликлиника!AO37</f>
        <v>135</v>
      </c>
      <c r="Q36" s="14">
        <f t="shared" si="3"/>
        <v>0</v>
      </c>
      <c r="R36" s="196">
        <f>Поликлиника!AS37</f>
        <v>0</v>
      </c>
      <c r="S36" s="5">
        <f>Поликлиника!BA37</f>
        <v>500</v>
      </c>
      <c r="T36" s="5">
        <f>Поликлиника!BE37</f>
        <v>500</v>
      </c>
      <c r="U36" s="14">
        <f t="shared" si="4"/>
        <v>0</v>
      </c>
      <c r="V36" s="5">
        <f>Поликлиника!BI37</f>
        <v>0</v>
      </c>
      <c r="W36" s="196">
        <f>Поликлиника!BQ37</f>
        <v>2158</v>
      </c>
      <c r="X36" s="196">
        <f>Поликлиника!BU37</f>
        <v>2158</v>
      </c>
      <c r="Y36" s="14">
        <f t="shared" si="5"/>
        <v>0</v>
      </c>
      <c r="Z36" s="196">
        <f>Поликлиника!BY37</f>
        <v>0</v>
      </c>
      <c r="AA36" s="5">
        <f>Поликлиника!CG37</f>
        <v>131</v>
      </c>
      <c r="AB36" s="5">
        <f>Поликлиника!CK37</f>
        <v>131</v>
      </c>
      <c r="AC36" s="14">
        <f t="shared" si="6"/>
        <v>0</v>
      </c>
      <c r="AD36" s="326">
        <f>Поликлиника!CO37</f>
        <v>0</v>
      </c>
      <c r="AE36" s="327">
        <f>'Круглосуточный стационар'!C37</f>
        <v>237</v>
      </c>
      <c r="AF36" s="328">
        <f>'Круглосуточный стационар'!G37</f>
        <v>279</v>
      </c>
      <c r="AG36" s="14">
        <f t="shared" si="7"/>
        <v>42</v>
      </c>
      <c r="AH36" s="328">
        <f>'Круглосуточный стационар'!K37</f>
        <v>42</v>
      </c>
      <c r="AI36" s="328">
        <f>'Круглосуточный стационар'!S37</f>
        <v>0</v>
      </c>
      <c r="AJ36" s="328">
        <f>'Круглосуточный стационар'!W37</f>
        <v>0</v>
      </c>
      <c r="AK36" s="14">
        <f t="shared" si="8"/>
        <v>0</v>
      </c>
      <c r="AL36" s="329">
        <f>'Круглосуточный стационар'!AA37</f>
        <v>0</v>
      </c>
      <c r="AM36" s="193">
        <f>'Дневной стационар'!C37</f>
        <v>130</v>
      </c>
      <c r="AN36" s="196">
        <f>'Дневной стационар'!K37</f>
        <v>167</v>
      </c>
      <c r="AO36" s="14">
        <f t="shared" si="9"/>
        <v>37</v>
      </c>
      <c r="AP36" s="330">
        <f>'Дневной стационар'!S37</f>
        <v>37</v>
      </c>
      <c r="AR36" s="16"/>
    </row>
    <row r="37" spans="1:44" x14ac:dyDescent="0.25">
      <c r="A37" s="225">
        <f>'Скорая медицинская помощь'!A38</f>
        <v>24</v>
      </c>
      <c r="B37" s="61" t="str">
        <f>'Скорая медицинская помощь'!C38</f>
        <v>ГБУЗ КК БЫСТРИНСКАЯ РБ</v>
      </c>
      <c r="C37" s="12">
        <f>'Скорая медицинская помощь'!D38</f>
        <v>626</v>
      </c>
      <c r="D37" s="196">
        <f>'Скорая медицинская помощь'!H38</f>
        <v>626</v>
      </c>
      <c r="E37" s="14">
        <f t="shared" si="0"/>
        <v>0</v>
      </c>
      <c r="F37" s="15">
        <f>'Скорая медицинская помощь'!L38</f>
        <v>0</v>
      </c>
      <c r="G37" s="12">
        <f>Поликлиника!D38</f>
        <v>1339</v>
      </c>
      <c r="H37" s="196">
        <f>Поликлиника!H38</f>
        <v>1339</v>
      </c>
      <c r="I37" s="14">
        <f t="shared" si="1"/>
        <v>0</v>
      </c>
      <c r="J37" s="196">
        <f>Поликлиника!M38</f>
        <v>0</v>
      </c>
      <c r="K37" s="196">
        <f>Поликлиника!U38</f>
        <v>3888</v>
      </c>
      <c r="L37" s="196">
        <f>Поликлиника!Y38</f>
        <v>3888</v>
      </c>
      <c r="M37" s="14">
        <f t="shared" si="2"/>
        <v>0</v>
      </c>
      <c r="N37" s="196">
        <f>Поликлиника!AC38</f>
        <v>0</v>
      </c>
      <c r="O37" s="196">
        <f>Поликлиника!AK38</f>
        <v>113</v>
      </c>
      <c r="P37" s="196">
        <f>Поликлиника!AO38</f>
        <v>113</v>
      </c>
      <c r="Q37" s="14">
        <f t="shared" si="3"/>
        <v>0</v>
      </c>
      <c r="R37" s="196">
        <f>Поликлиника!AS38</f>
        <v>0</v>
      </c>
      <c r="S37" s="5">
        <f>Поликлиника!BA38</f>
        <v>240</v>
      </c>
      <c r="T37" s="5">
        <f>Поликлиника!BE38</f>
        <v>240</v>
      </c>
      <c r="U37" s="14">
        <f t="shared" si="4"/>
        <v>0</v>
      </c>
      <c r="V37" s="5">
        <f>Поликлиника!BI38</f>
        <v>0</v>
      </c>
      <c r="W37" s="196">
        <f>Поликлиника!BQ38</f>
        <v>4706</v>
      </c>
      <c r="X37" s="196">
        <f>Поликлиника!BU38</f>
        <v>4706</v>
      </c>
      <c r="Y37" s="14">
        <f t="shared" si="5"/>
        <v>0</v>
      </c>
      <c r="Z37" s="196">
        <f>Поликлиника!BY38</f>
        <v>0</v>
      </c>
      <c r="AA37" s="5">
        <f>Поликлиника!CG38</f>
        <v>113</v>
      </c>
      <c r="AB37" s="5">
        <f>Поликлиника!CK38</f>
        <v>113</v>
      </c>
      <c r="AC37" s="14">
        <f t="shared" si="6"/>
        <v>0</v>
      </c>
      <c r="AD37" s="326">
        <f>Поликлиника!CO38</f>
        <v>0</v>
      </c>
      <c r="AE37" s="327">
        <f>'Круглосуточный стационар'!C38</f>
        <v>257</v>
      </c>
      <c r="AF37" s="328">
        <f>'Круглосуточный стационар'!G38</f>
        <v>281</v>
      </c>
      <c r="AG37" s="14">
        <f t="shared" si="7"/>
        <v>24</v>
      </c>
      <c r="AH37" s="328">
        <f>'Круглосуточный стационар'!K38</f>
        <v>0</v>
      </c>
      <c r="AI37" s="328">
        <f>'Круглосуточный стационар'!S38</f>
        <v>0</v>
      </c>
      <c r="AJ37" s="328">
        <f>'Круглосуточный стационар'!W38</f>
        <v>0</v>
      </c>
      <c r="AK37" s="14">
        <f t="shared" si="8"/>
        <v>0</v>
      </c>
      <c r="AL37" s="329">
        <f>'Круглосуточный стационар'!AA38</f>
        <v>0</v>
      </c>
      <c r="AM37" s="193">
        <f>'Дневной стационар'!C38</f>
        <v>230</v>
      </c>
      <c r="AN37" s="196">
        <f>'Дневной стационар'!K38</f>
        <v>230</v>
      </c>
      <c r="AO37" s="14">
        <f t="shared" si="9"/>
        <v>0</v>
      </c>
      <c r="AP37" s="330">
        <f>'Дневной стационар'!S38</f>
        <v>0</v>
      </c>
      <c r="AR37" s="16"/>
    </row>
    <row r="38" spans="1:44" x14ac:dyDescent="0.25">
      <c r="A38" s="225">
        <f>'Скорая медицинская помощь'!A39</f>
        <v>25</v>
      </c>
      <c r="B38" s="61" t="str">
        <f>'Скорая медицинская помощь'!C39</f>
        <v>ГБУЗ КК ВГБ</v>
      </c>
      <c r="C38" s="12">
        <f>'Скорая медицинская помощь'!D39</f>
        <v>5321</v>
      </c>
      <c r="D38" s="196">
        <f>'Скорая медицинская помощь'!H39</f>
        <v>5011</v>
      </c>
      <c r="E38" s="14">
        <f t="shared" si="0"/>
        <v>-310</v>
      </c>
      <c r="F38" s="15">
        <f>'Скорая медицинская помощь'!L39</f>
        <v>0</v>
      </c>
      <c r="G38" s="12">
        <f>Поликлиника!D39</f>
        <v>11498</v>
      </c>
      <c r="H38" s="196">
        <f>Поликлиника!H39</f>
        <v>11498</v>
      </c>
      <c r="I38" s="14">
        <f t="shared" si="1"/>
        <v>0</v>
      </c>
      <c r="J38" s="196">
        <f>Поликлиника!M39</f>
        <v>0</v>
      </c>
      <c r="K38" s="196">
        <f>Поликлиника!U39</f>
        <v>38274</v>
      </c>
      <c r="L38" s="196">
        <f>Поликлиника!Y39</f>
        <v>44355</v>
      </c>
      <c r="M38" s="14">
        <f t="shared" si="2"/>
        <v>6081</v>
      </c>
      <c r="N38" s="196">
        <f>Поликлиника!AC39</f>
        <v>0</v>
      </c>
      <c r="O38" s="196">
        <f>Поликлиника!AK39</f>
        <v>1002</v>
      </c>
      <c r="P38" s="196">
        <f>Поликлиника!AO39</f>
        <v>1100</v>
      </c>
      <c r="Q38" s="14">
        <f t="shared" si="3"/>
        <v>98</v>
      </c>
      <c r="R38" s="196">
        <f>Поликлиника!AS39</f>
        <v>98</v>
      </c>
      <c r="S38" s="5">
        <f>Поликлиника!BA39</f>
        <v>2600</v>
      </c>
      <c r="T38" s="5">
        <f>Поликлиника!BE39</f>
        <v>2600</v>
      </c>
      <c r="U38" s="14">
        <f t="shared" si="4"/>
        <v>0</v>
      </c>
      <c r="V38" s="5">
        <f>Поликлиника!BI39</f>
        <v>0</v>
      </c>
      <c r="W38" s="196">
        <f>Поликлиника!BQ39</f>
        <v>26050</v>
      </c>
      <c r="X38" s="196">
        <f>Поликлиника!BU39</f>
        <v>26050</v>
      </c>
      <c r="Y38" s="14">
        <f t="shared" si="5"/>
        <v>0</v>
      </c>
      <c r="Z38" s="196">
        <f>Поликлиника!BY39</f>
        <v>0</v>
      </c>
      <c r="AA38" s="5">
        <f>Поликлиника!CG39</f>
        <v>260</v>
      </c>
      <c r="AB38" s="5">
        <f>Поликлиника!CK39</f>
        <v>260</v>
      </c>
      <c r="AC38" s="14">
        <f t="shared" si="6"/>
        <v>0</v>
      </c>
      <c r="AD38" s="326">
        <f>Поликлиника!CO39</f>
        <v>390</v>
      </c>
      <c r="AE38" s="327">
        <f>'Круглосуточный стационар'!C39</f>
        <v>1759</v>
      </c>
      <c r="AF38" s="328">
        <f>'Круглосуточный стационар'!G39</f>
        <v>1595</v>
      </c>
      <c r="AG38" s="14">
        <f t="shared" si="7"/>
        <v>-164</v>
      </c>
      <c r="AH38" s="328">
        <f>'Круглосуточный стационар'!K39</f>
        <v>0</v>
      </c>
      <c r="AI38" s="328">
        <f>'Круглосуточный стационар'!S39</f>
        <v>0</v>
      </c>
      <c r="AJ38" s="328">
        <f>'Круглосуточный стационар'!W39</f>
        <v>0</v>
      </c>
      <c r="AK38" s="14">
        <f t="shared" si="8"/>
        <v>0</v>
      </c>
      <c r="AL38" s="329">
        <f>'Круглосуточный стационар'!AA39</f>
        <v>0</v>
      </c>
      <c r="AM38" s="193">
        <f>'Дневной стационар'!C39</f>
        <v>500</v>
      </c>
      <c r="AN38" s="196">
        <f>'Дневной стационар'!K39</f>
        <v>441</v>
      </c>
      <c r="AO38" s="14">
        <f t="shared" si="9"/>
        <v>-59</v>
      </c>
      <c r="AP38" s="330">
        <f>'Дневной стационар'!S39</f>
        <v>0</v>
      </c>
      <c r="AR38" s="16"/>
    </row>
    <row r="39" spans="1:44" x14ac:dyDescent="0.25">
      <c r="A39" s="225">
        <f>'Скорая медицинская помощь'!A40</f>
        <v>26</v>
      </c>
      <c r="B39" s="61" t="str">
        <f>'Скорая медицинская помощь'!C40</f>
        <v>ГБУЗ КК НРБ</v>
      </c>
      <c r="C39" s="12">
        <f>'Скорая медицинская помощь'!D40</f>
        <v>0</v>
      </c>
      <c r="D39" s="196">
        <f>'Скорая медицинская помощь'!H40</f>
        <v>0</v>
      </c>
      <c r="E39" s="14">
        <f t="shared" si="0"/>
        <v>0</v>
      </c>
      <c r="F39" s="15">
        <f>'Скорая медицинская помощь'!L40</f>
        <v>0</v>
      </c>
      <c r="G39" s="12">
        <f>Поликлиника!D40</f>
        <v>135</v>
      </c>
      <c r="H39" s="196">
        <f>Поликлиника!H40</f>
        <v>135</v>
      </c>
      <c r="I39" s="14">
        <f t="shared" si="1"/>
        <v>0</v>
      </c>
      <c r="J39" s="196">
        <f>Поликлиника!M40</f>
        <v>0</v>
      </c>
      <c r="K39" s="196">
        <f>Поликлиника!U40</f>
        <v>1638</v>
      </c>
      <c r="L39" s="196">
        <f>Поликлиника!Y40</f>
        <v>1638</v>
      </c>
      <c r="M39" s="14">
        <f t="shared" si="2"/>
        <v>0</v>
      </c>
      <c r="N39" s="196">
        <f>Поликлиника!AC40</f>
        <v>0</v>
      </c>
      <c r="O39" s="196">
        <f>Поликлиника!AK40</f>
        <v>108</v>
      </c>
      <c r="P39" s="196">
        <f>Поликлиника!AO40</f>
        <v>108</v>
      </c>
      <c r="Q39" s="14">
        <f t="shared" si="3"/>
        <v>0</v>
      </c>
      <c r="R39" s="196">
        <f>Поликлиника!AS40</f>
        <v>0</v>
      </c>
      <c r="S39" s="5">
        <f>Поликлиника!BA40</f>
        <v>0</v>
      </c>
      <c r="T39" s="5">
        <f>Поликлиника!BE40</f>
        <v>0</v>
      </c>
      <c r="U39" s="14">
        <f t="shared" si="4"/>
        <v>0</v>
      </c>
      <c r="V39" s="5">
        <f>Поликлиника!BI40</f>
        <v>0</v>
      </c>
      <c r="W39" s="196">
        <f>Поликлиника!BQ40</f>
        <v>1389</v>
      </c>
      <c r="X39" s="196">
        <f>Поликлиника!BU40</f>
        <v>1389</v>
      </c>
      <c r="Y39" s="14">
        <f t="shared" si="5"/>
        <v>0</v>
      </c>
      <c r="Z39" s="196">
        <f>Поликлиника!BY40</f>
        <v>0</v>
      </c>
      <c r="AA39" s="5">
        <f>Поликлиника!CG40</f>
        <v>0</v>
      </c>
      <c r="AB39" s="5">
        <f>Поликлиника!CK40</f>
        <v>0</v>
      </c>
      <c r="AC39" s="14">
        <f t="shared" si="6"/>
        <v>0</v>
      </c>
      <c r="AD39" s="326">
        <f>Поликлиника!CO40</f>
        <v>0</v>
      </c>
      <c r="AE39" s="327">
        <f>'Круглосуточный стационар'!C40</f>
        <v>84</v>
      </c>
      <c r="AF39" s="328">
        <f>'Круглосуточный стационар'!G40</f>
        <v>84</v>
      </c>
      <c r="AG39" s="14">
        <f t="shared" si="7"/>
        <v>0</v>
      </c>
      <c r="AH39" s="328">
        <f>'Круглосуточный стационар'!K40</f>
        <v>0</v>
      </c>
      <c r="AI39" s="328">
        <f>'Круглосуточный стационар'!S40</f>
        <v>0</v>
      </c>
      <c r="AJ39" s="328">
        <f>'Круглосуточный стационар'!W40</f>
        <v>0</v>
      </c>
      <c r="AK39" s="14">
        <f t="shared" si="8"/>
        <v>0</v>
      </c>
      <c r="AL39" s="329">
        <f>'Круглосуточный стационар'!AA40</f>
        <v>0</v>
      </c>
      <c r="AM39" s="193">
        <f>'Дневной стационар'!C40</f>
        <v>51</v>
      </c>
      <c r="AN39" s="196">
        <f>'Дневной стационар'!K40</f>
        <v>51</v>
      </c>
      <c r="AO39" s="14">
        <f t="shared" si="9"/>
        <v>0</v>
      </c>
      <c r="AP39" s="330">
        <f>'Дневной стационар'!S40</f>
        <v>0</v>
      </c>
      <c r="AR39" s="16"/>
    </row>
    <row r="40" spans="1:44" x14ac:dyDescent="0.25">
      <c r="A40" s="225">
        <f>'Скорая медицинская помощь'!A41</f>
        <v>27</v>
      </c>
      <c r="B40" s="61" t="str">
        <f>'Скорая медицинская помощь'!C41</f>
        <v>ГБУЗ КК "ТИГИЛЬСКАЯ РБ"</v>
      </c>
      <c r="C40" s="12">
        <f>'Скорая медицинская помощь'!D41</f>
        <v>1341</v>
      </c>
      <c r="D40" s="196">
        <f>'Скорая медицинская помощь'!H41</f>
        <v>1341</v>
      </c>
      <c r="E40" s="14">
        <f t="shared" si="0"/>
        <v>0</v>
      </c>
      <c r="F40" s="15">
        <f>'Скорая медицинская помощь'!L41</f>
        <v>0</v>
      </c>
      <c r="G40" s="12">
        <f>Поликлиника!D41</f>
        <v>1727</v>
      </c>
      <c r="H40" s="196">
        <f>Поликлиника!H41</f>
        <v>1727</v>
      </c>
      <c r="I40" s="14">
        <f t="shared" si="1"/>
        <v>0</v>
      </c>
      <c r="J40" s="196">
        <f>Поликлиника!M41</f>
        <v>0</v>
      </c>
      <c r="K40" s="196">
        <f>Поликлиника!U41</f>
        <v>4639</v>
      </c>
      <c r="L40" s="196">
        <f>Поликлиника!Y41</f>
        <v>4639</v>
      </c>
      <c r="M40" s="14">
        <f t="shared" si="2"/>
        <v>0</v>
      </c>
      <c r="N40" s="196">
        <f>Поликлиника!AC41</f>
        <v>0</v>
      </c>
      <c r="O40" s="196">
        <f>Поликлиника!AK41</f>
        <v>172</v>
      </c>
      <c r="P40" s="196">
        <f>Поликлиника!AO41</f>
        <v>172</v>
      </c>
      <c r="Q40" s="14">
        <f t="shared" si="3"/>
        <v>0</v>
      </c>
      <c r="R40" s="196">
        <f>Поликлиника!AS41</f>
        <v>0</v>
      </c>
      <c r="S40" s="5">
        <f>Поликлиника!BA41</f>
        <v>125</v>
      </c>
      <c r="T40" s="5">
        <f>Поликлиника!BE41</f>
        <v>125</v>
      </c>
      <c r="U40" s="14">
        <f t="shared" si="4"/>
        <v>0</v>
      </c>
      <c r="V40" s="5">
        <f>Поликлиника!BI41</f>
        <v>0</v>
      </c>
      <c r="W40" s="196">
        <f>Поликлиника!BQ41</f>
        <v>8728</v>
      </c>
      <c r="X40" s="196">
        <f>Поликлиника!BU41</f>
        <v>8728</v>
      </c>
      <c r="Y40" s="14">
        <f t="shared" si="5"/>
        <v>0</v>
      </c>
      <c r="Z40" s="196">
        <f>Поликлиника!BY41</f>
        <v>0</v>
      </c>
      <c r="AA40" s="5">
        <f>Поликлиника!CG41</f>
        <v>0</v>
      </c>
      <c r="AB40" s="5">
        <f>Поликлиника!CK41</f>
        <v>0</v>
      </c>
      <c r="AC40" s="14">
        <f t="shared" si="6"/>
        <v>0</v>
      </c>
      <c r="AD40" s="326">
        <f>Поликлиника!CO41</f>
        <v>0</v>
      </c>
      <c r="AE40" s="327">
        <f>'Круглосуточный стационар'!C41</f>
        <v>309</v>
      </c>
      <c r="AF40" s="328">
        <f>'Круглосуточный стационар'!G41</f>
        <v>337</v>
      </c>
      <c r="AG40" s="14">
        <f t="shared" si="7"/>
        <v>28</v>
      </c>
      <c r="AH40" s="328">
        <f>'Круглосуточный стационар'!K41</f>
        <v>0</v>
      </c>
      <c r="AI40" s="328">
        <f>'Круглосуточный стационар'!S41</f>
        <v>0</v>
      </c>
      <c r="AJ40" s="328">
        <f>'Круглосуточный стационар'!W41</f>
        <v>0</v>
      </c>
      <c r="AK40" s="14">
        <f t="shared" si="8"/>
        <v>0</v>
      </c>
      <c r="AL40" s="329">
        <f>'Круглосуточный стационар'!AA41</f>
        <v>0</v>
      </c>
      <c r="AM40" s="193">
        <f>'Дневной стационар'!C41</f>
        <v>168</v>
      </c>
      <c r="AN40" s="196">
        <f>'Дневной стационар'!K41</f>
        <v>190</v>
      </c>
      <c r="AO40" s="14">
        <f t="shared" si="9"/>
        <v>22</v>
      </c>
      <c r="AP40" s="330">
        <f>'Дневной стационар'!S41</f>
        <v>0</v>
      </c>
      <c r="AR40" s="16"/>
    </row>
    <row r="41" spans="1:44" x14ac:dyDescent="0.25">
      <c r="A41" s="225">
        <f>'Скорая медицинская помощь'!A42</f>
        <v>28</v>
      </c>
      <c r="B41" s="61" t="str">
        <f>'Скорая медицинская помощь'!C42</f>
        <v>ГБУЗ КК КРБ</v>
      </c>
      <c r="C41" s="12">
        <f>'Скорая медицинская помощь'!D42</f>
        <v>695</v>
      </c>
      <c r="D41" s="196">
        <f>'Скорая медицинская помощь'!H42</f>
        <v>695</v>
      </c>
      <c r="E41" s="14">
        <f t="shared" si="0"/>
        <v>0</v>
      </c>
      <c r="F41" s="15">
        <f>'Скорая медицинская помощь'!L42</f>
        <v>0</v>
      </c>
      <c r="G41" s="12">
        <f>Поликлиника!D42</f>
        <v>1650</v>
      </c>
      <c r="H41" s="196">
        <f>Поликлиника!H42</f>
        <v>1650</v>
      </c>
      <c r="I41" s="14">
        <f t="shared" si="1"/>
        <v>0</v>
      </c>
      <c r="J41" s="196">
        <f>Поликлиника!M42</f>
        <v>0</v>
      </c>
      <c r="K41" s="196">
        <f>Поликлиника!U42</f>
        <v>3755</v>
      </c>
      <c r="L41" s="196">
        <f>Поликлиника!Y42</f>
        <v>3755</v>
      </c>
      <c r="M41" s="14">
        <f t="shared" si="2"/>
        <v>0</v>
      </c>
      <c r="N41" s="196">
        <f>Поликлиника!AC42</f>
        <v>0</v>
      </c>
      <c r="O41" s="196">
        <f>Поликлиника!AK42</f>
        <v>4</v>
      </c>
      <c r="P41" s="196">
        <f>Поликлиника!AO42</f>
        <v>34</v>
      </c>
      <c r="Q41" s="14">
        <f t="shared" si="3"/>
        <v>30</v>
      </c>
      <c r="R41" s="196">
        <f>Поликлиника!AS42</f>
        <v>30</v>
      </c>
      <c r="S41" s="5">
        <f>Поликлиника!BA42</f>
        <v>110</v>
      </c>
      <c r="T41" s="5">
        <f>Поликлиника!BE42</f>
        <v>110</v>
      </c>
      <c r="U41" s="14">
        <f t="shared" si="4"/>
        <v>0</v>
      </c>
      <c r="V41" s="5">
        <f>Поликлиника!BI42</f>
        <v>0</v>
      </c>
      <c r="W41" s="196">
        <f>Поликлиника!BQ42</f>
        <v>2983</v>
      </c>
      <c r="X41" s="196">
        <f>Поликлиника!BU42</f>
        <v>2983</v>
      </c>
      <c r="Y41" s="14">
        <f t="shared" si="5"/>
        <v>0</v>
      </c>
      <c r="Z41" s="196">
        <f>Поликлиника!BY42</f>
        <v>0</v>
      </c>
      <c r="AA41" s="5">
        <f>Поликлиника!CG42</f>
        <v>158</v>
      </c>
      <c r="AB41" s="5">
        <f>Поликлиника!CK42</f>
        <v>158</v>
      </c>
      <c r="AC41" s="14">
        <f t="shared" si="6"/>
        <v>0</v>
      </c>
      <c r="AD41" s="326">
        <f>Поликлиника!CO42</f>
        <v>0</v>
      </c>
      <c r="AE41" s="327">
        <f>'Круглосуточный стационар'!C42</f>
        <v>390</v>
      </c>
      <c r="AF41" s="328">
        <f>'Круглосуточный стационар'!G42</f>
        <v>390</v>
      </c>
      <c r="AG41" s="14">
        <f t="shared" si="7"/>
        <v>0</v>
      </c>
      <c r="AH41" s="328">
        <f>'Круглосуточный стационар'!K42</f>
        <v>0</v>
      </c>
      <c r="AI41" s="328">
        <f>'Круглосуточный стационар'!S42</f>
        <v>0</v>
      </c>
      <c r="AJ41" s="328">
        <f>'Круглосуточный стационар'!W42</f>
        <v>0</v>
      </c>
      <c r="AK41" s="14">
        <f t="shared" si="8"/>
        <v>0</v>
      </c>
      <c r="AL41" s="329">
        <f>'Круглосуточный стационар'!AA42</f>
        <v>0</v>
      </c>
      <c r="AM41" s="193">
        <f>'Дневной стационар'!C42</f>
        <v>22</v>
      </c>
      <c r="AN41" s="196">
        <f>'Дневной стационар'!K42</f>
        <v>22</v>
      </c>
      <c r="AO41" s="14">
        <f t="shared" si="9"/>
        <v>0</v>
      </c>
      <c r="AP41" s="330">
        <f>'Дневной стационар'!S42</f>
        <v>0</v>
      </c>
      <c r="AR41" s="16"/>
    </row>
    <row r="42" spans="1:44" x14ac:dyDescent="0.25">
      <c r="A42" s="225">
        <f>'Скорая медицинская помощь'!A43</f>
        <v>29</v>
      </c>
      <c r="B42" s="61" t="str">
        <f>'Скорая медицинская помощь'!C43</f>
        <v>ГБУЗ КК "ОЛЮТОРСКАЯ РАЙОННАЯ БОЛЬНИЦА"</v>
      </c>
      <c r="C42" s="12">
        <f>'Скорая медицинская помощь'!D43</f>
        <v>983</v>
      </c>
      <c r="D42" s="196">
        <f>'Скорая медицинская помощь'!H43</f>
        <v>983</v>
      </c>
      <c r="E42" s="14">
        <f t="shared" si="0"/>
        <v>0</v>
      </c>
      <c r="F42" s="15">
        <f>'Скорая медицинская помощь'!L43</f>
        <v>0</v>
      </c>
      <c r="G42" s="12">
        <f>Поликлиника!D43</f>
        <v>1749</v>
      </c>
      <c r="H42" s="196">
        <f>Поликлиника!H43</f>
        <v>1749</v>
      </c>
      <c r="I42" s="14">
        <f t="shared" si="1"/>
        <v>0</v>
      </c>
      <c r="J42" s="196">
        <f>Поликлиника!M43</f>
        <v>0</v>
      </c>
      <c r="K42" s="196">
        <f>Поликлиника!U43</f>
        <v>3841</v>
      </c>
      <c r="L42" s="196">
        <f>Поликлиника!Y43</f>
        <v>3841</v>
      </c>
      <c r="M42" s="14">
        <f t="shared" si="2"/>
        <v>0</v>
      </c>
      <c r="N42" s="196">
        <f>Поликлиника!AC43</f>
        <v>0</v>
      </c>
      <c r="O42" s="196">
        <f>Поликлиника!AK43</f>
        <v>181</v>
      </c>
      <c r="P42" s="196">
        <f>Поликлиника!AO43</f>
        <v>181</v>
      </c>
      <c r="Q42" s="14">
        <f t="shared" si="3"/>
        <v>0</v>
      </c>
      <c r="R42" s="196">
        <f>Поликлиника!AS43</f>
        <v>0</v>
      </c>
      <c r="S42" s="5">
        <f>Поликлиника!BA43</f>
        <v>335</v>
      </c>
      <c r="T42" s="5">
        <f>Поликлиника!BE43</f>
        <v>335</v>
      </c>
      <c r="U42" s="14">
        <f t="shared" si="4"/>
        <v>0</v>
      </c>
      <c r="V42" s="5">
        <f>Поликлиника!BI43</f>
        <v>0</v>
      </c>
      <c r="W42" s="196">
        <f>Поликлиника!BQ43</f>
        <v>4456</v>
      </c>
      <c r="X42" s="196">
        <f>Поликлиника!BU43</f>
        <v>4456</v>
      </c>
      <c r="Y42" s="14">
        <f t="shared" si="5"/>
        <v>0</v>
      </c>
      <c r="Z42" s="196">
        <f>Поликлиника!BY43</f>
        <v>0</v>
      </c>
      <c r="AA42" s="5">
        <f>Поликлиника!CG43</f>
        <v>114</v>
      </c>
      <c r="AB42" s="5">
        <f>Поликлиника!CK43</f>
        <v>114</v>
      </c>
      <c r="AC42" s="14">
        <f t="shared" si="6"/>
        <v>0</v>
      </c>
      <c r="AD42" s="326">
        <f>Поликлиника!CO43</f>
        <v>0</v>
      </c>
      <c r="AE42" s="327">
        <f>'Круглосуточный стационар'!C43</f>
        <v>500</v>
      </c>
      <c r="AF42" s="328">
        <f>'Круглосуточный стационар'!G43</f>
        <v>500</v>
      </c>
      <c r="AG42" s="14">
        <f t="shared" si="7"/>
        <v>0</v>
      </c>
      <c r="AH42" s="328">
        <f>'Круглосуточный стационар'!K43</f>
        <v>0</v>
      </c>
      <c r="AI42" s="328">
        <f>'Круглосуточный стационар'!S43</f>
        <v>0</v>
      </c>
      <c r="AJ42" s="328">
        <f>'Круглосуточный стационар'!W43</f>
        <v>0</v>
      </c>
      <c r="AK42" s="14">
        <f t="shared" si="8"/>
        <v>0</v>
      </c>
      <c r="AL42" s="329">
        <f>'Круглосуточный стационар'!AA43</f>
        <v>0</v>
      </c>
      <c r="AM42" s="193">
        <f>'Дневной стационар'!C43</f>
        <v>400</v>
      </c>
      <c r="AN42" s="196">
        <f>'Дневной стационар'!K43</f>
        <v>400</v>
      </c>
      <c r="AO42" s="14">
        <f t="shared" si="9"/>
        <v>0</v>
      </c>
      <c r="AP42" s="330">
        <f>'Дневной стационар'!S43</f>
        <v>0</v>
      </c>
      <c r="AR42" s="16"/>
    </row>
    <row r="43" spans="1:44" s="333" customFormat="1" ht="15.75" customHeight="1" x14ac:dyDescent="0.25">
      <c r="A43" s="225">
        <f>'Скорая медицинская помощь'!A44</f>
        <v>30</v>
      </c>
      <c r="B43" s="61" t="str">
        <f>'Скорая медицинская помощь'!C44</f>
        <v>ГБУЗ КК "ПЕНЖИНСКАЯ РБ"</v>
      </c>
      <c r="C43" s="12">
        <f>'Скорая медицинская помощь'!D44</f>
        <v>356</v>
      </c>
      <c r="D43" s="196">
        <f>'Скорая медицинская помощь'!H44</f>
        <v>356</v>
      </c>
      <c r="E43" s="14">
        <f t="shared" si="0"/>
        <v>0</v>
      </c>
      <c r="F43" s="15">
        <f>'Скорая медицинская помощь'!L44</f>
        <v>0</v>
      </c>
      <c r="G43" s="12">
        <f>Поликлиника!D44</f>
        <v>553</v>
      </c>
      <c r="H43" s="196">
        <f>Поликлиника!H44</f>
        <v>553</v>
      </c>
      <c r="I43" s="14">
        <f t="shared" si="1"/>
        <v>0</v>
      </c>
      <c r="J43" s="196">
        <f>Поликлиника!M44</f>
        <v>0</v>
      </c>
      <c r="K43" s="196">
        <f>Поликлиника!U44</f>
        <v>1014</v>
      </c>
      <c r="L43" s="196">
        <f>Поликлиника!Y44</f>
        <v>1014</v>
      </c>
      <c r="M43" s="14">
        <f t="shared" si="2"/>
        <v>0</v>
      </c>
      <c r="N43" s="196">
        <f>Поликлиника!AC44</f>
        <v>0</v>
      </c>
      <c r="O43" s="196">
        <f>Поликлиника!AK44</f>
        <v>419</v>
      </c>
      <c r="P43" s="196">
        <f>Поликлиника!AO44</f>
        <v>435</v>
      </c>
      <c r="Q43" s="14">
        <f t="shared" si="3"/>
        <v>16</v>
      </c>
      <c r="R43" s="196">
        <f>Поликлиника!AS44</f>
        <v>0</v>
      </c>
      <c r="S43" s="5">
        <f>Поликлиника!BA44</f>
        <v>2348</v>
      </c>
      <c r="T43" s="5">
        <f>Поликлиника!BE44</f>
        <v>2348</v>
      </c>
      <c r="U43" s="14">
        <f t="shared" si="4"/>
        <v>0</v>
      </c>
      <c r="V43" s="5">
        <f>Поликлиника!BI44</f>
        <v>0</v>
      </c>
      <c r="W43" s="196">
        <f>Поликлиника!BQ44</f>
        <v>2525</v>
      </c>
      <c r="X43" s="196">
        <f>Поликлиника!BU44</f>
        <v>2525</v>
      </c>
      <c r="Y43" s="14">
        <f t="shared" si="5"/>
        <v>0</v>
      </c>
      <c r="Z43" s="196">
        <f>Поликлиника!BY44</f>
        <v>0</v>
      </c>
      <c r="AA43" s="5">
        <f>Поликлиника!CG44</f>
        <v>0</v>
      </c>
      <c r="AB43" s="5">
        <f>Поликлиника!CK44</f>
        <v>0</v>
      </c>
      <c r="AC43" s="14">
        <f t="shared" si="6"/>
        <v>0</v>
      </c>
      <c r="AD43" s="326">
        <f>Поликлиника!CO44</f>
        <v>0</v>
      </c>
      <c r="AE43" s="327">
        <f>'Круглосуточный стационар'!C44</f>
        <v>320</v>
      </c>
      <c r="AF43" s="328">
        <f>'Круглосуточный стационар'!G44</f>
        <v>320</v>
      </c>
      <c r="AG43" s="14">
        <f t="shared" si="7"/>
        <v>0</v>
      </c>
      <c r="AH43" s="328">
        <f>'Круглосуточный стационар'!K44</f>
        <v>0</v>
      </c>
      <c r="AI43" s="328">
        <f>'Круглосуточный стационар'!S44</f>
        <v>0</v>
      </c>
      <c r="AJ43" s="328">
        <f>'Круглосуточный стационар'!W44</f>
        <v>0</v>
      </c>
      <c r="AK43" s="14">
        <f t="shared" si="8"/>
        <v>0</v>
      </c>
      <c r="AL43" s="329">
        <f>'Круглосуточный стационар'!AA44</f>
        <v>0</v>
      </c>
      <c r="AM43" s="193">
        <f>'Дневной стационар'!C44</f>
        <v>80</v>
      </c>
      <c r="AN43" s="196">
        <f>'Дневной стационар'!K44</f>
        <v>80</v>
      </c>
      <c r="AO43" s="14">
        <f t="shared" si="9"/>
        <v>0</v>
      </c>
      <c r="AP43" s="330">
        <f>'Дневной стационар'!S44</f>
        <v>0</v>
      </c>
      <c r="AQ43" s="7"/>
      <c r="AR43" s="332"/>
    </row>
    <row r="44" spans="1:44" x14ac:dyDescent="0.25">
      <c r="A44" s="225">
        <f>'Скорая медицинская помощь'!A45</f>
        <v>31</v>
      </c>
      <c r="B44" s="61" t="str">
        <f>'Скорая медицинская помощь'!C45</f>
        <v>ФИЛИАЛ №2 ФГКУ "1477 ВМКГ" МИНОБОРОНЫ РОССИИ</v>
      </c>
      <c r="C44" s="12">
        <f>'Скорая медицинская помощь'!D45</f>
        <v>0</v>
      </c>
      <c r="D44" s="196">
        <f>'Скорая медицинская помощь'!H45</f>
        <v>0</v>
      </c>
      <c r="E44" s="14">
        <f t="shared" si="0"/>
        <v>0</v>
      </c>
      <c r="F44" s="15">
        <f>'Скорая медицинская помощь'!L45</f>
        <v>0</v>
      </c>
      <c r="G44" s="12">
        <f>Поликлиника!D45</f>
        <v>0</v>
      </c>
      <c r="H44" s="196">
        <f>Поликлиника!H45</f>
        <v>0</v>
      </c>
      <c r="I44" s="14">
        <f t="shared" si="1"/>
        <v>0</v>
      </c>
      <c r="J44" s="196">
        <f>Поликлиника!M45</f>
        <v>0</v>
      </c>
      <c r="K44" s="196">
        <f>Поликлиника!U45</f>
        <v>0</v>
      </c>
      <c r="L44" s="196">
        <f>Поликлиника!Y45</f>
        <v>0</v>
      </c>
      <c r="M44" s="14">
        <f t="shared" si="2"/>
        <v>0</v>
      </c>
      <c r="N44" s="196">
        <f>Поликлиника!AC45</f>
        <v>0</v>
      </c>
      <c r="O44" s="196">
        <f>Поликлиника!AK45</f>
        <v>0</v>
      </c>
      <c r="P44" s="196">
        <f>Поликлиника!AO45</f>
        <v>0</v>
      </c>
      <c r="Q44" s="14">
        <f t="shared" si="3"/>
        <v>0</v>
      </c>
      <c r="R44" s="196">
        <f>Поликлиника!AS45</f>
        <v>0</v>
      </c>
      <c r="S44" s="5">
        <f>Поликлиника!BA45</f>
        <v>0</v>
      </c>
      <c r="T44" s="5">
        <f>Поликлиника!BE45</f>
        <v>0</v>
      </c>
      <c r="U44" s="14">
        <f t="shared" si="4"/>
        <v>0</v>
      </c>
      <c r="V44" s="5">
        <f>Поликлиника!BI45</f>
        <v>0</v>
      </c>
      <c r="W44" s="196">
        <f>Поликлиника!BQ45</f>
        <v>0</v>
      </c>
      <c r="X44" s="196">
        <f>Поликлиника!BU45</f>
        <v>0</v>
      </c>
      <c r="Y44" s="14">
        <f t="shared" si="5"/>
        <v>0</v>
      </c>
      <c r="Z44" s="196">
        <f>Поликлиника!BY45</f>
        <v>0</v>
      </c>
      <c r="AA44" s="5">
        <f>Поликлиника!CG45</f>
        <v>0</v>
      </c>
      <c r="AB44" s="5">
        <f>Поликлиника!CK45</f>
        <v>0</v>
      </c>
      <c r="AC44" s="14">
        <f t="shared" si="6"/>
        <v>0</v>
      </c>
      <c r="AD44" s="326">
        <f>Поликлиника!CO45</f>
        <v>0</v>
      </c>
      <c r="AE44" s="327">
        <f>'Круглосуточный стационар'!C45</f>
        <v>0</v>
      </c>
      <c r="AF44" s="328">
        <f>'Круглосуточный стационар'!G45</f>
        <v>0</v>
      </c>
      <c r="AG44" s="14">
        <f t="shared" si="7"/>
        <v>0</v>
      </c>
      <c r="AH44" s="328">
        <f>'Круглосуточный стационар'!K45</f>
        <v>0</v>
      </c>
      <c r="AI44" s="328">
        <f>'Круглосуточный стационар'!S45</f>
        <v>0</v>
      </c>
      <c r="AJ44" s="328">
        <f>'Круглосуточный стационар'!W45</f>
        <v>0</v>
      </c>
      <c r="AK44" s="14">
        <f t="shared" si="8"/>
        <v>0</v>
      </c>
      <c r="AL44" s="329">
        <f>'Круглосуточный стационар'!AA45</f>
        <v>0</v>
      </c>
      <c r="AM44" s="193">
        <f>'Дневной стационар'!C45</f>
        <v>0</v>
      </c>
      <c r="AN44" s="196">
        <f>'Дневной стационар'!K45</f>
        <v>0</v>
      </c>
      <c r="AO44" s="14">
        <f t="shared" si="9"/>
        <v>0</v>
      </c>
      <c r="AP44" s="330">
        <f>'Дневной стационар'!S45</f>
        <v>0</v>
      </c>
      <c r="AR44" s="16"/>
    </row>
    <row r="45" spans="1:44" s="333" customFormat="1" x14ac:dyDescent="0.25">
      <c r="A45" s="225">
        <f>'Скорая медицинская помощь'!A46</f>
        <v>32</v>
      </c>
      <c r="B45" s="61" t="str">
        <f>'Скорая медицинская помощь'!C46</f>
        <v>Камчатская больница ФГБУЗ ДВОМЦ ФМБА России</v>
      </c>
      <c r="C45" s="12">
        <f>'Скорая медицинская помощь'!D46</f>
        <v>0</v>
      </c>
      <c r="D45" s="196">
        <f>'Скорая медицинская помощь'!H46</f>
        <v>0</v>
      </c>
      <c r="E45" s="14">
        <f t="shared" si="0"/>
        <v>0</v>
      </c>
      <c r="F45" s="15">
        <f>'Скорая медицинская помощь'!L46</f>
        <v>0</v>
      </c>
      <c r="G45" s="12">
        <f>Поликлиника!D46</f>
        <v>2107</v>
      </c>
      <c r="H45" s="196">
        <f>Поликлиника!H46</f>
        <v>2107</v>
      </c>
      <c r="I45" s="14">
        <f t="shared" si="1"/>
        <v>0</v>
      </c>
      <c r="J45" s="196">
        <f>Поликлиника!M46</f>
        <v>0</v>
      </c>
      <c r="K45" s="196">
        <f>Поликлиника!U46</f>
        <v>7500</v>
      </c>
      <c r="L45" s="196">
        <f>Поликлиника!Y46</f>
        <v>7500</v>
      </c>
      <c r="M45" s="14">
        <f t="shared" si="2"/>
        <v>0</v>
      </c>
      <c r="N45" s="196">
        <f>Поликлиника!AC46</f>
        <v>0</v>
      </c>
      <c r="O45" s="196">
        <f>Поликлиника!AK46</f>
        <v>60</v>
      </c>
      <c r="P45" s="196">
        <f>Поликлиника!AO46</f>
        <v>60</v>
      </c>
      <c r="Q45" s="14">
        <f t="shared" si="3"/>
        <v>0</v>
      </c>
      <c r="R45" s="196">
        <f>Поликлиника!AS46</f>
        <v>0</v>
      </c>
      <c r="S45" s="5">
        <f>Поликлиника!BA46</f>
        <v>305</v>
      </c>
      <c r="T45" s="5">
        <f>Поликлиника!BE46</f>
        <v>305</v>
      </c>
      <c r="U45" s="14">
        <f t="shared" si="4"/>
        <v>0</v>
      </c>
      <c r="V45" s="5">
        <f>Поликлиника!BI46</f>
        <v>0</v>
      </c>
      <c r="W45" s="196">
        <f>Поликлиника!BQ46</f>
        <v>5260</v>
      </c>
      <c r="X45" s="196">
        <f>Поликлиника!BU46</f>
        <v>5260</v>
      </c>
      <c r="Y45" s="14">
        <f t="shared" si="5"/>
        <v>0</v>
      </c>
      <c r="Z45" s="196">
        <f>Поликлиника!BY46</f>
        <v>0</v>
      </c>
      <c r="AA45" s="5">
        <f>Поликлиника!CG46</f>
        <v>458</v>
      </c>
      <c r="AB45" s="5">
        <f>Поликлиника!CK46</f>
        <v>458</v>
      </c>
      <c r="AC45" s="14">
        <f t="shared" si="6"/>
        <v>0</v>
      </c>
      <c r="AD45" s="326">
        <f>Поликлиника!CO46</f>
        <v>0</v>
      </c>
      <c r="AE45" s="327">
        <f>'Круглосуточный стационар'!C46</f>
        <v>700</v>
      </c>
      <c r="AF45" s="328">
        <f>'Круглосуточный стационар'!G46</f>
        <v>700</v>
      </c>
      <c r="AG45" s="14">
        <f t="shared" si="7"/>
        <v>0</v>
      </c>
      <c r="AH45" s="328">
        <f>'Круглосуточный стационар'!K46</f>
        <v>0</v>
      </c>
      <c r="AI45" s="328">
        <f>'Круглосуточный стационар'!S46</f>
        <v>0</v>
      </c>
      <c r="AJ45" s="328">
        <f>'Круглосуточный стационар'!W46</f>
        <v>0</v>
      </c>
      <c r="AK45" s="14">
        <f t="shared" si="8"/>
        <v>0</v>
      </c>
      <c r="AL45" s="329">
        <f>'Круглосуточный стационар'!AA46</f>
        <v>0</v>
      </c>
      <c r="AM45" s="193">
        <f>'Дневной стационар'!C46</f>
        <v>500</v>
      </c>
      <c r="AN45" s="196">
        <f>'Дневной стационар'!K46</f>
        <v>500</v>
      </c>
      <c r="AO45" s="14">
        <f t="shared" si="9"/>
        <v>0</v>
      </c>
      <c r="AP45" s="330">
        <f>'Дневной стационар'!S46</f>
        <v>0</v>
      </c>
      <c r="AQ45" s="7"/>
      <c r="AR45" s="332"/>
    </row>
    <row r="46" spans="1:44" x14ac:dyDescent="0.25">
      <c r="A46" s="225">
        <f>'Скорая медицинская помощь'!A47</f>
        <v>33</v>
      </c>
      <c r="B46" s="61" t="str">
        <f>'Скорая медицинская помощь'!C47</f>
        <v>ФКУЗ "МСЧ МВД РОССИИ ПО КАМЧАТСКОМУ КРАЮ"</v>
      </c>
      <c r="C46" s="12">
        <f>'Скорая медицинская помощь'!D47</f>
        <v>0</v>
      </c>
      <c r="D46" s="196">
        <f>'Скорая медицинская помощь'!H47</f>
        <v>0</v>
      </c>
      <c r="E46" s="14">
        <f t="shared" si="0"/>
        <v>0</v>
      </c>
      <c r="F46" s="15">
        <f>'Скорая медицинская помощь'!L47</f>
        <v>0</v>
      </c>
      <c r="G46" s="12">
        <f>Поликлиника!D47</f>
        <v>1026</v>
      </c>
      <c r="H46" s="196">
        <f>Поликлиника!H47</f>
        <v>1026</v>
      </c>
      <c r="I46" s="14">
        <f t="shared" si="1"/>
        <v>0</v>
      </c>
      <c r="J46" s="196">
        <f>Поликлиника!M47</f>
        <v>0</v>
      </c>
      <c r="K46" s="196">
        <f>Поликлиника!U47</f>
        <v>1837</v>
      </c>
      <c r="L46" s="196">
        <f>Поликлиника!Y47</f>
        <v>1837</v>
      </c>
      <c r="M46" s="14">
        <f t="shared" si="2"/>
        <v>0</v>
      </c>
      <c r="N46" s="196">
        <f>Поликлиника!AC47</f>
        <v>0</v>
      </c>
      <c r="O46" s="196">
        <f>Поликлиника!AK47</f>
        <v>0</v>
      </c>
      <c r="P46" s="196">
        <f>Поликлиника!AO47</f>
        <v>0</v>
      </c>
      <c r="Q46" s="14">
        <f t="shared" si="3"/>
        <v>0</v>
      </c>
      <c r="R46" s="196">
        <f>Поликлиника!AS47</f>
        <v>0</v>
      </c>
      <c r="S46" s="5">
        <f>Поликлиника!BA47</f>
        <v>0</v>
      </c>
      <c r="T46" s="5">
        <f>Поликлиника!BE47</f>
        <v>0</v>
      </c>
      <c r="U46" s="14">
        <f t="shared" si="4"/>
        <v>0</v>
      </c>
      <c r="V46" s="5">
        <f>Поликлиника!BI47</f>
        <v>0</v>
      </c>
      <c r="W46" s="196">
        <f>Поликлиника!BQ47</f>
        <v>1411</v>
      </c>
      <c r="X46" s="196">
        <f>Поликлиника!BU47</f>
        <v>1411</v>
      </c>
      <c r="Y46" s="14">
        <f t="shared" si="5"/>
        <v>0</v>
      </c>
      <c r="Z46" s="196">
        <f>Поликлиника!BY47</f>
        <v>0</v>
      </c>
      <c r="AA46" s="5">
        <f>Поликлиника!CG47</f>
        <v>333</v>
      </c>
      <c r="AB46" s="5">
        <f>Поликлиника!CK47</f>
        <v>333</v>
      </c>
      <c r="AC46" s="14">
        <f t="shared" si="6"/>
        <v>0</v>
      </c>
      <c r="AD46" s="326">
        <f>Поликлиника!CO47</f>
        <v>0</v>
      </c>
      <c r="AE46" s="327">
        <f>'Круглосуточный стационар'!C47</f>
        <v>89</v>
      </c>
      <c r="AF46" s="328">
        <f>'Круглосуточный стационар'!G47</f>
        <v>89</v>
      </c>
      <c r="AG46" s="14">
        <f t="shared" si="7"/>
        <v>0</v>
      </c>
      <c r="AH46" s="328">
        <f>'Круглосуточный стационар'!K47</f>
        <v>0</v>
      </c>
      <c r="AI46" s="328">
        <f>'Круглосуточный стационар'!S47</f>
        <v>0</v>
      </c>
      <c r="AJ46" s="328">
        <f>'Круглосуточный стационар'!W47</f>
        <v>0</v>
      </c>
      <c r="AK46" s="14">
        <f t="shared" si="8"/>
        <v>0</v>
      </c>
      <c r="AL46" s="329">
        <f>'Круглосуточный стационар'!AA47</f>
        <v>0</v>
      </c>
      <c r="AM46" s="193">
        <f>'Дневной стационар'!C47</f>
        <v>0</v>
      </c>
      <c r="AN46" s="196">
        <f>'Дневной стационар'!K47</f>
        <v>0</v>
      </c>
      <c r="AO46" s="14">
        <f t="shared" si="9"/>
        <v>0</v>
      </c>
      <c r="AP46" s="330">
        <f>'Дневной стационар'!S47</f>
        <v>0</v>
      </c>
      <c r="AR46" s="16"/>
    </row>
    <row r="47" spans="1:44" x14ac:dyDescent="0.25">
      <c r="A47" s="225">
        <f>'Скорая медицинская помощь'!A48</f>
        <v>34</v>
      </c>
      <c r="B47" s="61" t="str">
        <f>'Скорая медицинская помощь'!C48</f>
        <v>ГБУЗ ККДИБ</v>
      </c>
      <c r="C47" s="12">
        <f>'Скорая медицинская помощь'!D48</f>
        <v>0</v>
      </c>
      <c r="D47" s="196">
        <f>'Скорая медицинская помощь'!H48</f>
        <v>0</v>
      </c>
      <c r="E47" s="14">
        <f t="shared" si="0"/>
        <v>0</v>
      </c>
      <c r="F47" s="15">
        <f>'Скорая медицинская помощь'!L48</f>
        <v>0</v>
      </c>
      <c r="G47" s="12">
        <f>Поликлиника!D48</f>
        <v>0</v>
      </c>
      <c r="H47" s="196">
        <f>Поликлиника!H48</f>
        <v>0</v>
      </c>
      <c r="I47" s="14">
        <f t="shared" si="1"/>
        <v>0</v>
      </c>
      <c r="J47" s="196">
        <f>Поликлиника!M48</f>
        <v>0</v>
      </c>
      <c r="K47" s="196">
        <f>Поликлиника!U48</f>
        <v>0</v>
      </c>
      <c r="L47" s="196">
        <f>Поликлиника!Y48</f>
        <v>0</v>
      </c>
      <c r="M47" s="14">
        <f t="shared" si="2"/>
        <v>0</v>
      </c>
      <c r="N47" s="196">
        <f>Поликлиника!AC48</f>
        <v>0</v>
      </c>
      <c r="O47" s="196">
        <f>Поликлиника!AK48</f>
        <v>0</v>
      </c>
      <c r="P47" s="196">
        <f>Поликлиника!AO48</f>
        <v>0</v>
      </c>
      <c r="Q47" s="14">
        <f t="shared" si="3"/>
        <v>0</v>
      </c>
      <c r="R47" s="196">
        <f>Поликлиника!AS48</f>
        <v>0</v>
      </c>
      <c r="S47" s="5">
        <f>Поликлиника!BA48</f>
        <v>999</v>
      </c>
      <c r="T47" s="5">
        <f>Поликлиника!BE48</f>
        <v>999</v>
      </c>
      <c r="U47" s="14">
        <f t="shared" si="4"/>
        <v>0</v>
      </c>
      <c r="V47" s="5">
        <f>Поликлиника!BI48</f>
        <v>63</v>
      </c>
      <c r="W47" s="196">
        <f>Поликлиника!BQ48</f>
        <v>0</v>
      </c>
      <c r="X47" s="196">
        <f>Поликлиника!BU48</f>
        <v>0</v>
      </c>
      <c r="Y47" s="14">
        <f t="shared" si="5"/>
        <v>0</v>
      </c>
      <c r="Z47" s="196">
        <f>Поликлиника!BY48</f>
        <v>0</v>
      </c>
      <c r="AA47" s="5">
        <f>Поликлиника!CG48</f>
        <v>73261</v>
      </c>
      <c r="AB47" s="5">
        <f>Поликлиника!CK48</f>
        <v>73261</v>
      </c>
      <c r="AC47" s="14">
        <f t="shared" si="6"/>
        <v>0</v>
      </c>
      <c r="AD47" s="326">
        <f>Поликлиника!CO48</f>
        <v>459</v>
      </c>
      <c r="AE47" s="327">
        <f>'Круглосуточный стационар'!C48</f>
        <v>1816</v>
      </c>
      <c r="AF47" s="328">
        <f>'Круглосуточный стационар'!G48</f>
        <v>1816</v>
      </c>
      <c r="AG47" s="14">
        <f t="shared" si="7"/>
        <v>0</v>
      </c>
      <c r="AH47" s="328">
        <f>'Круглосуточный стационар'!K48</f>
        <v>-111</v>
      </c>
      <c r="AI47" s="328">
        <f>'Круглосуточный стационар'!S48</f>
        <v>0</v>
      </c>
      <c r="AJ47" s="328">
        <f>'Круглосуточный стационар'!W48</f>
        <v>0</v>
      </c>
      <c r="AK47" s="14">
        <f t="shared" si="8"/>
        <v>0</v>
      </c>
      <c r="AL47" s="329">
        <f>'Круглосуточный стационар'!AA48</f>
        <v>0</v>
      </c>
      <c r="AM47" s="193">
        <f>'Дневной стационар'!C48</f>
        <v>80</v>
      </c>
      <c r="AN47" s="196">
        <f>'Дневной стационар'!K48</f>
        <v>80</v>
      </c>
      <c r="AO47" s="14">
        <f t="shared" si="9"/>
        <v>0</v>
      </c>
      <c r="AP47" s="330">
        <f>'Дневной стационар'!S48</f>
        <v>0</v>
      </c>
      <c r="AR47" s="16"/>
    </row>
    <row r="48" spans="1:44" x14ac:dyDescent="0.25">
      <c r="A48" s="225">
        <f>'Скорая медицинская помощь'!A49</f>
        <v>35</v>
      </c>
      <c r="B48" s="61" t="str">
        <f>'Скорая медицинская помощь'!C49</f>
        <v>ГБУЗ КК "ОЗЕРНОВСКАЯ РАЙОННАЯ БОЛЬНИЦА"</v>
      </c>
      <c r="C48" s="12">
        <f>'Скорая медицинская помощь'!D49</f>
        <v>1440</v>
      </c>
      <c r="D48" s="196">
        <f>'Скорая медицинская помощь'!H49</f>
        <v>1750</v>
      </c>
      <c r="E48" s="14">
        <f t="shared" si="0"/>
        <v>310</v>
      </c>
      <c r="F48" s="15">
        <f>'Скорая медицинская помощь'!L49</f>
        <v>0</v>
      </c>
      <c r="G48" s="12">
        <f>Поликлиника!D49</f>
        <v>1175</v>
      </c>
      <c r="H48" s="196">
        <f>Поликлиника!H49</f>
        <v>1175</v>
      </c>
      <c r="I48" s="14">
        <f t="shared" si="1"/>
        <v>0</v>
      </c>
      <c r="J48" s="196">
        <f>Поликлиника!M49</f>
        <v>0</v>
      </c>
      <c r="K48" s="196">
        <f>Поликлиника!U49</f>
        <v>1378</v>
      </c>
      <c r="L48" s="196">
        <f>Поликлиника!Y49</f>
        <v>1614</v>
      </c>
      <c r="M48" s="14">
        <f t="shared" si="2"/>
        <v>236</v>
      </c>
      <c r="N48" s="196">
        <f>Поликлиника!AC49</f>
        <v>0</v>
      </c>
      <c r="O48" s="196">
        <f>Поликлиника!AK49</f>
        <v>807</v>
      </c>
      <c r="P48" s="196">
        <f>Поликлиника!AO49</f>
        <v>807</v>
      </c>
      <c r="Q48" s="14">
        <f t="shared" si="3"/>
        <v>0</v>
      </c>
      <c r="R48" s="196">
        <f>Поликлиника!AS49</f>
        <v>0</v>
      </c>
      <c r="S48" s="5">
        <f>Поликлиника!BA49</f>
        <v>1143</v>
      </c>
      <c r="T48" s="5">
        <f>Поликлиника!BE49</f>
        <v>1143</v>
      </c>
      <c r="U48" s="14">
        <f t="shared" si="4"/>
        <v>0</v>
      </c>
      <c r="V48" s="5">
        <f>Поликлиника!BI49</f>
        <v>0</v>
      </c>
      <c r="W48" s="196">
        <f>Поликлиника!BQ49</f>
        <v>1957</v>
      </c>
      <c r="X48" s="196">
        <f>Поликлиника!BU49</f>
        <v>1957</v>
      </c>
      <c r="Y48" s="14">
        <f t="shared" si="5"/>
        <v>0</v>
      </c>
      <c r="Z48" s="196">
        <f>Поликлиника!BY49</f>
        <v>0</v>
      </c>
      <c r="AA48" s="5">
        <f>Поликлиника!CG49</f>
        <v>93</v>
      </c>
      <c r="AB48" s="5">
        <f>Поликлиника!CK49</f>
        <v>93</v>
      </c>
      <c r="AC48" s="14">
        <f t="shared" si="6"/>
        <v>0</v>
      </c>
      <c r="AD48" s="326">
        <f>Поликлиника!CO49</f>
        <v>0</v>
      </c>
      <c r="AE48" s="327">
        <f>'Круглосуточный стационар'!C49</f>
        <v>200</v>
      </c>
      <c r="AF48" s="328">
        <f>'Круглосуточный стационар'!G49</f>
        <v>200</v>
      </c>
      <c r="AG48" s="14">
        <f t="shared" si="7"/>
        <v>0</v>
      </c>
      <c r="AH48" s="328">
        <f>'Круглосуточный стационар'!K49</f>
        <v>0</v>
      </c>
      <c r="AI48" s="328">
        <f>'Круглосуточный стационар'!S49</f>
        <v>0</v>
      </c>
      <c r="AJ48" s="328">
        <f>'Круглосуточный стационар'!W49</f>
        <v>0</v>
      </c>
      <c r="AK48" s="14">
        <f t="shared" si="8"/>
        <v>0</v>
      </c>
      <c r="AL48" s="329">
        <f>'Круглосуточный стационар'!AA49</f>
        <v>0</v>
      </c>
      <c r="AM48" s="193">
        <f>'Дневной стационар'!C49</f>
        <v>140</v>
      </c>
      <c r="AN48" s="196">
        <f>'Дневной стационар'!K49</f>
        <v>140</v>
      </c>
      <c r="AO48" s="14">
        <f t="shared" si="9"/>
        <v>0</v>
      </c>
      <c r="AP48" s="330">
        <f>'Дневной стационар'!S49</f>
        <v>0</v>
      </c>
      <c r="AR48" s="16"/>
    </row>
    <row r="49" spans="1:44" x14ac:dyDescent="0.25">
      <c r="A49" s="225">
        <f>'Скорая медицинская помощь'!A50</f>
        <v>36</v>
      </c>
      <c r="B49" s="62" t="str">
        <f>'Скорая медицинская помощь'!C50</f>
        <v>ГБУЗ КК ЕССМП</v>
      </c>
      <c r="C49" s="12">
        <f>'Скорая медицинская помощь'!D50</f>
        <v>15431</v>
      </c>
      <c r="D49" s="196">
        <f>'Скорая медицинская помощь'!H50</f>
        <v>15431</v>
      </c>
      <c r="E49" s="14">
        <f t="shared" si="0"/>
        <v>0</v>
      </c>
      <c r="F49" s="15">
        <f>'Скорая медицинская помощь'!L50</f>
        <v>0</v>
      </c>
      <c r="G49" s="12">
        <f>Поликлиника!D50</f>
        <v>0</v>
      </c>
      <c r="H49" s="196">
        <f>Поликлиника!H50</f>
        <v>0</v>
      </c>
      <c r="I49" s="14">
        <f t="shared" si="1"/>
        <v>0</v>
      </c>
      <c r="J49" s="196">
        <f>Поликлиника!M50</f>
        <v>0</v>
      </c>
      <c r="K49" s="196">
        <f>Поликлиника!U50</f>
        <v>0</v>
      </c>
      <c r="L49" s="196">
        <f>Поликлиника!Y50</f>
        <v>0</v>
      </c>
      <c r="M49" s="14">
        <f t="shared" si="2"/>
        <v>0</v>
      </c>
      <c r="N49" s="196">
        <f>Поликлиника!AC50</f>
        <v>0</v>
      </c>
      <c r="O49" s="196">
        <f>Поликлиника!AK50</f>
        <v>0</v>
      </c>
      <c r="P49" s="196">
        <f>Поликлиника!AO50</f>
        <v>0</v>
      </c>
      <c r="Q49" s="14">
        <f t="shared" si="3"/>
        <v>0</v>
      </c>
      <c r="R49" s="196">
        <f>Поликлиника!AS50</f>
        <v>0</v>
      </c>
      <c r="S49" s="5">
        <f>Поликлиника!BA50</f>
        <v>2750</v>
      </c>
      <c r="T49" s="5">
        <f>Поликлиника!BE50</f>
        <v>2750</v>
      </c>
      <c r="U49" s="14">
        <f t="shared" si="4"/>
        <v>0</v>
      </c>
      <c r="V49" s="5">
        <f>Поликлиника!BI50</f>
        <v>0</v>
      </c>
      <c r="W49" s="196">
        <f>Поликлиника!BQ50</f>
        <v>0</v>
      </c>
      <c r="X49" s="196">
        <f>Поликлиника!BU50</f>
        <v>0</v>
      </c>
      <c r="Y49" s="14">
        <f t="shared" si="5"/>
        <v>0</v>
      </c>
      <c r="Z49" s="196">
        <f>Поликлиника!BY50</f>
        <v>0</v>
      </c>
      <c r="AA49" s="5">
        <f>Поликлиника!CG50</f>
        <v>0</v>
      </c>
      <c r="AB49" s="5">
        <f>Поликлиника!CK50</f>
        <v>0</v>
      </c>
      <c r="AC49" s="14">
        <f t="shared" si="6"/>
        <v>0</v>
      </c>
      <c r="AD49" s="326">
        <f>Поликлиника!CO50</f>
        <v>0</v>
      </c>
      <c r="AE49" s="327">
        <f>'Круглосуточный стационар'!C50</f>
        <v>0</v>
      </c>
      <c r="AF49" s="328">
        <f>'Круглосуточный стационар'!G50</f>
        <v>0</v>
      </c>
      <c r="AG49" s="14">
        <f t="shared" si="7"/>
        <v>0</v>
      </c>
      <c r="AH49" s="328">
        <f>'Круглосуточный стационар'!K50</f>
        <v>0</v>
      </c>
      <c r="AI49" s="328">
        <f>'Круглосуточный стационар'!S50</f>
        <v>0</v>
      </c>
      <c r="AJ49" s="328">
        <f>'Круглосуточный стационар'!W50</f>
        <v>0</v>
      </c>
      <c r="AK49" s="14">
        <f t="shared" si="8"/>
        <v>0</v>
      </c>
      <c r="AL49" s="329">
        <f>'Круглосуточный стационар'!AA50</f>
        <v>0</v>
      </c>
      <c r="AM49" s="193">
        <f>'Дневной стационар'!C50</f>
        <v>0</v>
      </c>
      <c r="AN49" s="196">
        <f>'Дневной стационар'!K50</f>
        <v>0</v>
      </c>
      <c r="AO49" s="14">
        <f t="shared" si="9"/>
        <v>0</v>
      </c>
      <c r="AP49" s="330">
        <f>'Дневной стационар'!S50</f>
        <v>0</v>
      </c>
      <c r="AR49" s="16"/>
    </row>
    <row r="50" spans="1:44" x14ac:dyDescent="0.25">
      <c r="A50" s="225">
        <f>'Скорая медицинская помощь'!A51</f>
        <v>37</v>
      </c>
      <c r="B50" s="61" t="str">
        <f>'Скорая медицинская помощь'!C51</f>
        <v>ГБУЗКК "ПКГССМП"</v>
      </c>
      <c r="C50" s="12">
        <f>'Скорая медицинская помощь'!D51</f>
        <v>52500</v>
      </c>
      <c r="D50" s="196">
        <f>'Скорая медицинская помощь'!H51</f>
        <v>52500</v>
      </c>
      <c r="E50" s="14">
        <f t="shared" si="0"/>
        <v>0</v>
      </c>
      <c r="F50" s="15">
        <f>'Скорая медицинская помощь'!L51</f>
        <v>0</v>
      </c>
      <c r="G50" s="12">
        <f>Поликлиника!D51</f>
        <v>0</v>
      </c>
      <c r="H50" s="196">
        <f>Поликлиника!H51</f>
        <v>0</v>
      </c>
      <c r="I50" s="14">
        <f t="shared" si="1"/>
        <v>0</v>
      </c>
      <c r="J50" s="196">
        <f>Поликлиника!M51</f>
        <v>0</v>
      </c>
      <c r="K50" s="196">
        <f>Поликлиника!U51</f>
        <v>0</v>
      </c>
      <c r="L50" s="196">
        <f>Поликлиника!Y51</f>
        <v>0</v>
      </c>
      <c r="M50" s="14">
        <f t="shared" si="2"/>
        <v>0</v>
      </c>
      <c r="N50" s="196">
        <f>Поликлиника!AC51</f>
        <v>0</v>
      </c>
      <c r="O50" s="196">
        <f>Поликлиника!AK51</f>
        <v>0</v>
      </c>
      <c r="P50" s="196">
        <f>Поликлиника!AO51</f>
        <v>0</v>
      </c>
      <c r="Q50" s="14">
        <f t="shared" si="3"/>
        <v>0</v>
      </c>
      <c r="R50" s="196">
        <f>Поликлиника!AS51</f>
        <v>0</v>
      </c>
      <c r="S50" s="5">
        <f>Поликлиника!BA51</f>
        <v>789</v>
      </c>
      <c r="T50" s="5">
        <f>Поликлиника!BE51</f>
        <v>539</v>
      </c>
      <c r="U50" s="14">
        <f t="shared" si="4"/>
        <v>-250</v>
      </c>
      <c r="V50" s="5">
        <f>Поликлиника!BI51</f>
        <v>0</v>
      </c>
      <c r="W50" s="196">
        <f>Поликлиника!BQ51</f>
        <v>0</v>
      </c>
      <c r="X50" s="196">
        <f>Поликлиника!BU51</f>
        <v>0</v>
      </c>
      <c r="Y50" s="14">
        <f t="shared" si="5"/>
        <v>0</v>
      </c>
      <c r="Z50" s="196">
        <f>Поликлиника!BY51</f>
        <v>0</v>
      </c>
      <c r="AA50" s="5">
        <f>Поликлиника!CG51</f>
        <v>0</v>
      </c>
      <c r="AB50" s="5">
        <f>Поликлиника!CK51</f>
        <v>0</v>
      </c>
      <c r="AC50" s="14">
        <f t="shared" si="6"/>
        <v>0</v>
      </c>
      <c r="AD50" s="326">
        <f>Поликлиника!CO51</f>
        <v>0</v>
      </c>
      <c r="AE50" s="327">
        <f>'Круглосуточный стационар'!C51</f>
        <v>0</v>
      </c>
      <c r="AF50" s="328">
        <f>'Круглосуточный стационар'!G51</f>
        <v>0</v>
      </c>
      <c r="AG50" s="14">
        <f t="shared" si="7"/>
        <v>0</v>
      </c>
      <c r="AH50" s="328">
        <f>'Круглосуточный стационар'!K51</f>
        <v>0</v>
      </c>
      <c r="AI50" s="328">
        <f>'Круглосуточный стационар'!S51</f>
        <v>0</v>
      </c>
      <c r="AJ50" s="328">
        <f>'Круглосуточный стационар'!W51</f>
        <v>0</v>
      </c>
      <c r="AK50" s="14">
        <f t="shared" si="8"/>
        <v>0</v>
      </c>
      <c r="AL50" s="329">
        <f>'Круглосуточный стационар'!AA51</f>
        <v>0</v>
      </c>
      <c r="AM50" s="193">
        <f>'Дневной стационар'!C51</f>
        <v>0</v>
      </c>
      <c r="AN50" s="196">
        <f>'Дневной стационар'!K51</f>
        <v>0</v>
      </c>
      <c r="AO50" s="14">
        <f t="shared" si="9"/>
        <v>0</v>
      </c>
      <c r="AP50" s="330">
        <f>'Дневной стационар'!S51</f>
        <v>0</v>
      </c>
      <c r="AR50" s="16"/>
    </row>
    <row r="51" spans="1:44" x14ac:dyDescent="0.25">
      <c r="A51" s="225">
        <f>'Скорая медицинская помощь'!A52</f>
        <v>38</v>
      </c>
      <c r="B51" s="61" t="str">
        <f>'Скорая медицинская помощь'!C52</f>
        <v>ООО "КАМЧАТСКАЯ НЕВРОЛОГИЧЕСКАЯ КЛИНИКА"</v>
      </c>
      <c r="C51" s="12">
        <f>'Скорая медицинская помощь'!D52</f>
        <v>0</v>
      </c>
      <c r="D51" s="196">
        <f>'Скорая медицинская помощь'!H52</f>
        <v>0</v>
      </c>
      <c r="E51" s="14">
        <f t="shared" si="0"/>
        <v>0</v>
      </c>
      <c r="F51" s="15">
        <f>'Скорая медицинская помощь'!L52</f>
        <v>0</v>
      </c>
      <c r="G51" s="12">
        <f>Поликлиника!D52</f>
        <v>0</v>
      </c>
      <c r="H51" s="196">
        <f>Поликлиника!H52</f>
        <v>0</v>
      </c>
      <c r="I51" s="14">
        <f t="shared" si="1"/>
        <v>0</v>
      </c>
      <c r="J51" s="196">
        <f>Поликлиника!M52</f>
        <v>0</v>
      </c>
      <c r="K51" s="196">
        <f>Поликлиника!U52</f>
        <v>0</v>
      </c>
      <c r="L51" s="196">
        <f>Поликлиника!Y52</f>
        <v>0</v>
      </c>
      <c r="M51" s="14">
        <f t="shared" si="2"/>
        <v>0</v>
      </c>
      <c r="N51" s="196">
        <f>Поликлиника!AC52</f>
        <v>0</v>
      </c>
      <c r="O51" s="196">
        <f>Поликлиника!AK52</f>
        <v>0</v>
      </c>
      <c r="P51" s="196">
        <f>Поликлиника!AO52</f>
        <v>0</v>
      </c>
      <c r="Q51" s="14">
        <f t="shared" si="3"/>
        <v>0</v>
      </c>
      <c r="R51" s="196">
        <f>Поликлиника!AS52</f>
        <v>0</v>
      </c>
      <c r="S51" s="5">
        <f>Поликлиника!BA52</f>
        <v>0</v>
      </c>
      <c r="T51" s="5">
        <f>Поликлиника!BE52</f>
        <v>0</v>
      </c>
      <c r="U51" s="14">
        <f t="shared" si="4"/>
        <v>0</v>
      </c>
      <c r="V51" s="5">
        <f>Поликлиника!BI52</f>
        <v>0</v>
      </c>
      <c r="W51" s="196">
        <f>Поликлиника!BQ52</f>
        <v>0</v>
      </c>
      <c r="X51" s="196">
        <f>Поликлиника!BU52</f>
        <v>0</v>
      </c>
      <c r="Y51" s="14">
        <f t="shared" si="5"/>
        <v>0</v>
      </c>
      <c r="Z51" s="196">
        <f>Поликлиника!BY52</f>
        <v>0</v>
      </c>
      <c r="AA51" s="5">
        <f>Поликлиника!CG52</f>
        <v>620</v>
      </c>
      <c r="AB51" s="5">
        <f>Поликлиника!CK52</f>
        <v>620</v>
      </c>
      <c r="AC51" s="14">
        <f t="shared" si="6"/>
        <v>0</v>
      </c>
      <c r="AD51" s="326">
        <f>Поликлиника!CO52</f>
        <v>0</v>
      </c>
      <c r="AE51" s="327">
        <f>'Круглосуточный стационар'!C52</f>
        <v>0</v>
      </c>
      <c r="AF51" s="328">
        <f>'Круглосуточный стационар'!G52</f>
        <v>0</v>
      </c>
      <c r="AG51" s="14">
        <f t="shared" si="7"/>
        <v>0</v>
      </c>
      <c r="AH51" s="328">
        <f>'Круглосуточный стационар'!K52</f>
        <v>0</v>
      </c>
      <c r="AI51" s="328">
        <f>'Круглосуточный стационар'!S52</f>
        <v>0</v>
      </c>
      <c r="AJ51" s="328">
        <f>'Круглосуточный стационар'!W52</f>
        <v>0</v>
      </c>
      <c r="AK51" s="14">
        <f t="shared" si="8"/>
        <v>0</v>
      </c>
      <c r="AL51" s="329">
        <f>'Круглосуточный стационар'!AA52</f>
        <v>0</v>
      </c>
      <c r="AM51" s="193">
        <f>'Дневной стационар'!C52</f>
        <v>136</v>
      </c>
      <c r="AN51" s="196">
        <f>'Дневной стационар'!K52</f>
        <v>136</v>
      </c>
      <c r="AO51" s="14">
        <f t="shared" si="9"/>
        <v>0</v>
      </c>
      <c r="AP51" s="330">
        <f>'Дневной стационар'!S52</f>
        <v>0</v>
      </c>
      <c r="AR51" s="16"/>
    </row>
    <row r="52" spans="1:44" x14ac:dyDescent="0.25">
      <c r="A52" s="225">
        <f>'Скорая медицинская помощь'!A53</f>
        <v>39</v>
      </c>
      <c r="B52" s="63" t="str">
        <f>'Скорая медицинская помощь'!C53</f>
        <v>ООО "БМК"</v>
      </c>
      <c r="C52" s="12">
        <f>'Скорая медицинская помощь'!D53</f>
        <v>0</v>
      </c>
      <c r="D52" s="196">
        <f>'Скорая медицинская помощь'!H53</f>
        <v>0</v>
      </c>
      <c r="E52" s="14">
        <f t="shared" si="0"/>
        <v>0</v>
      </c>
      <c r="F52" s="15">
        <f>'Скорая медицинская помощь'!L53</f>
        <v>0</v>
      </c>
      <c r="G52" s="12">
        <f>Поликлиника!D53</f>
        <v>0</v>
      </c>
      <c r="H52" s="196">
        <f>Поликлиника!H53</f>
        <v>0</v>
      </c>
      <c r="I52" s="14">
        <f t="shared" si="1"/>
        <v>0</v>
      </c>
      <c r="J52" s="196">
        <f>Поликлиника!M53</f>
        <v>0</v>
      </c>
      <c r="K52" s="196">
        <f>Поликлиника!U53</f>
        <v>0</v>
      </c>
      <c r="L52" s="196">
        <f>Поликлиника!Y53</f>
        <v>0</v>
      </c>
      <c r="M52" s="14">
        <f t="shared" si="2"/>
        <v>0</v>
      </c>
      <c r="N52" s="196">
        <f>Поликлиника!AC53</f>
        <v>0</v>
      </c>
      <c r="O52" s="196">
        <f>Поликлиника!AK53</f>
        <v>0</v>
      </c>
      <c r="P52" s="196">
        <f>Поликлиника!AO53</f>
        <v>0</v>
      </c>
      <c r="Q52" s="14">
        <f t="shared" si="3"/>
        <v>0</v>
      </c>
      <c r="R52" s="196">
        <f>Поликлиника!AS53</f>
        <v>0</v>
      </c>
      <c r="S52" s="5">
        <f>Поликлиника!BA53</f>
        <v>0</v>
      </c>
      <c r="T52" s="5">
        <f>Поликлиника!BE53</f>
        <v>0</v>
      </c>
      <c r="U52" s="14">
        <f t="shared" si="4"/>
        <v>0</v>
      </c>
      <c r="V52" s="5">
        <f>Поликлиника!BI53</f>
        <v>0</v>
      </c>
      <c r="W52" s="196">
        <f>Поликлиника!BQ53</f>
        <v>0</v>
      </c>
      <c r="X52" s="196">
        <f>Поликлиника!BU53</f>
        <v>0</v>
      </c>
      <c r="Y52" s="14">
        <f t="shared" si="5"/>
        <v>0</v>
      </c>
      <c r="Z52" s="196">
        <f>Поликлиника!BY53</f>
        <v>0</v>
      </c>
      <c r="AA52" s="5">
        <f>Поликлиника!CG53</f>
        <v>0</v>
      </c>
      <c r="AB52" s="5">
        <f>Поликлиника!CK53</f>
        <v>0</v>
      </c>
      <c r="AC52" s="14">
        <f t="shared" si="6"/>
        <v>0</v>
      </c>
      <c r="AD52" s="326">
        <f>Поликлиника!CO53</f>
        <v>0</v>
      </c>
      <c r="AE52" s="327">
        <f>'Круглосуточный стационар'!C53</f>
        <v>0</v>
      </c>
      <c r="AF52" s="328">
        <f>'Круглосуточный стационар'!G53</f>
        <v>0</v>
      </c>
      <c r="AG52" s="14">
        <f t="shared" si="7"/>
        <v>0</v>
      </c>
      <c r="AH52" s="328">
        <f>'Круглосуточный стационар'!K53</f>
        <v>0</v>
      </c>
      <c r="AI52" s="328">
        <f>'Круглосуточный стационар'!S53</f>
        <v>0</v>
      </c>
      <c r="AJ52" s="328">
        <f>'Круглосуточный стационар'!W53</f>
        <v>0</v>
      </c>
      <c r="AK52" s="14">
        <f t="shared" si="8"/>
        <v>0</v>
      </c>
      <c r="AL52" s="329">
        <f>'Круглосуточный стационар'!AA53</f>
        <v>0</v>
      </c>
      <c r="AM52" s="193">
        <f>'Дневной стационар'!C53</f>
        <v>75</v>
      </c>
      <c r="AN52" s="196">
        <f>'Дневной стационар'!K53</f>
        <v>75</v>
      </c>
      <c r="AO52" s="14">
        <f t="shared" si="9"/>
        <v>0</v>
      </c>
      <c r="AP52" s="330">
        <f>'Дневной стационар'!S53</f>
        <v>6</v>
      </c>
      <c r="AR52" s="16"/>
    </row>
    <row r="53" spans="1:44" x14ac:dyDescent="0.25">
      <c r="A53" s="225">
        <f>'Скорая медицинская помощь'!A54</f>
        <v>40</v>
      </c>
      <c r="B53" s="61" t="str">
        <f>'Скорая медицинская помощь'!C54</f>
        <v>ООО РЦ "ОРМЕДИУМ"</v>
      </c>
      <c r="C53" s="12">
        <f>'Скорая медицинская помощь'!D54</f>
        <v>0</v>
      </c>
      <c r="D53" s="196">
        <f>'Скорая медицинская помощь'!H54</f>
        <v>0</v>
      </c>
      <c r="E53" s="14">
        <f t="shared" si="0"/>
        <v>0</v>
      </c>
      <c r="F53" s="15">
        <f>'Скорая медицинская помощь'!L54</f>
        <v>0</v>
      </c>
      <c r="G53" s="12">
        <f>Поликлиника!D54</f>
        <v>0</v>
      </c>
      <c r="H53" s="196">
        <f>Поликлиника!H54</f>
        <v>0</v>
      </c>
      <c r="I53" s="14">
        <f t="shared" si="1"/>
        <v>0</v>
      </c>
      <c r="J53" s="196">
        <f>Поликлиника!M54</f>
        <v>0</v>
      </c>
      <c r="K53" s="196">
        <f>Поликлиника!U54</f>
        <v>0</v>
      </c>
      <c r="L53" s="196">
        <f>Поликлиника!Y54</f>
        <v>0</v>
      </c>
      <c r="M53" s="14">
        <f t="shared" si="2"/>
        <v>0</v>
      </c>
      <c r="N53" s="196">
        <f>Поликлиника!AC54</f>
        <v>0</v>
      </c>
      <c r="O53" s="196">
        <f>Поликлиника!AK54</f>
        <v>0</v>
      </c>
      <c r="P53" s="196">
        <f>Поликлиника!AO54</f>
        <v>0</v>
      </c>
      <c r="Q53" s="14">
        <f t="shared" si="3"/>
        <v>0</v>
      </c>
      <c r="R53" s="196">
        <f>Поликлиника!AS54</f>
        <v>0</v>
      </c>
      <c r="S53" s="5">
        <f>Поликлиника!BA54</f>
        <v>0</v>
      </c>
      <c r="T53" s="5">
        <f>Поликлиника!BE54</f>
        <v>0</v>
      </c>
      <c r="U53" s="14">
        <f t="shared" si="4"/>
        <v>0</v>
      </c>
      <c r="V53" s="5">
        <f>Поликлиника!BI54</f>
        <v>0</v>
      </c>
      <c r="W53" s="196">
        <f>Поликлиника!BQ54</f>
        <v>0</v>
      </c>
      <c r="X53" s="196">
        <f>Поликлиника!BU54</f>
        <v>0</v>
      </c>
      <c r="Y53" s="14">
        <f t="shared" si="5"/>
        <v>0</v>
      </c>
      <c r="Z53" s="196">
        <f>Поликлиника!BY54</f>
        <v>0</v>
      </c>
      <c r="AA53" s="5">
        <f>Поликлиника!CG54</f>
        <v>0</v>
      </c>
      <c r="AB53" s="5">
        <f>Поликлиника!CK54</f>
        <v>0</v>
      </c>
      <c r="AC53" s="14">
        <f t="shared" si="6"/>
        <v>0</v>
      </c>
      <c r="AD53" s="326">
        <f>Поликлиника!CO54</f>
        <v>0</v>
      </c>
      <c r="AE53" s="327">
        <f>'Круглосуточный стационар'!C54</f>
        <v>0</v>
      </c>
      <c r="AF53" s="328">
        <f>'Круглосуточный стационар'!G54</f>
        <v>0</v>
      </c>
      <c r="AG53" s="14">
        <f t="shared" si="7"/>
        <v>0</v>
      </c>
      <c r="AH53" s="328">
        <f>'Круглосуточный стационар'!K54</f>
        <v>0</v>
      </c>
      <c r="AI53" s="328">
        <f>'Круглосуточный стационар'!S54</f>
        <v>0</v>
      </c>
      <c r="AJ53" s="328">
        <f>'Круглосуточный стационар'!W54</f>
        <v>0</v>
      </c>
      <c r="AK53" s="14">
        <f t="shared" si="8"/>
        <v>0</v>
      </c>
      <c r="AL53" s="329">
        <f>'Круглосуточный стационар'!AA54</f>
        <v>0</v>
      </c>
      <c r="AM53" s="193">
        <f>'Дневной стационар'!C54</f>
        <v>550</v>
      </c>
      <c r="AN53" s="196">
        <f>'Дневной стационар'!K54</f>
        <v>550</v>
      </c>
      <c r="AO53" s="14">
        <f t="shared" si="9"/>
        <v>0</v>
      </c>
      <c r="AP53" s="330">
        <f>'Дневной стационар'!S54</f>
        <v>53</v>
      </c>
      <c r="AR53" s="16"/>
    </row>
    <row r="54" spans="1:44" x14ac:dyDescent="0.25">
      <c r="A54" s="225">
        <f>'Скорая медицинская помощь'!A55</f>
        <v>41</v>
      </c>
      <c r="B54" s="61" t="str">
        <f>'Скорая медицинская помощь'!C55</f>
        <v>ООО "ЭКО ЦЕНТР"</v>
      </c>
      <c r="C54" s="12">
        <f>'Скорая медицинская помощь'!D55</f>
        <v>0</v>
      </c>
      <c r="D54" s="196">
        <f>'Скорая медицинская помощь'!H55</f>
        <v>0</v>
      </c>
      <c r="E54" s="14">
        <f t="shared" si="0"/>
        <v>0</v>
      </c>
      <c r="F54" s="15">
        <f>'Скорая медицинская помощь'!L55</f>
        <v>0</v>
      </c>
      <c r="G54" s="12">
        <f>Поликлиника!D55</f>
        <v>0</v>
      </c>
      <c r="H54" s="196">
        <f>Поликлиника!H55</f>
        <v>0</v>
      </c>
      <c r="I54" s="14">
        <f t="shared" si="1"/>
        <v>0</v>
      </c>
      <c r="J54" s="196">
        <f>Поликлиника!M55</f>
        <v>0</v>
      </c>
      <c r="K54" s="196">
        <f>Поликлиника!U55</f>
        <v>0</v>
      </c>
      <c r="L54" s="196">
        <f>Поликлиника!Y55</f>
        <v>0</v>
      </c>
      <c r="M54" s="14">
        <f t="shared" si="2"/>
        <v>0</v>
      </c>
      <c r="N54" s="196">
        <f>Поликлиника!AC55</f>
        <v>0</v>
      </c>
      <c r="O54" s="196">
        <f>Поликлиника!AK55</f>
        <v>0</v>
      </c>
      <c r="P54" s="196">
        <f>Поликлиника!AO55</f>
        <v>0</v>
      </c>
      <c r="Q54" s="14">
        <f t="shared" si="3"/>
        <v>0</v>
      </c>
      <c r="R54" s="196">
        <f>Поликлиника!AS55</f>
        <v>0</v>
      </c>
      <c r="S54" s="5">
        <f>Поликлиника!BA55</f>
        <v>0</v>
      </c>
      <c r="T54" s="5">
        <f>Поликлиника!BE55</f>
        <v>0</v>
      </c>
      <c r="U54" s="14">
        <f t="shared" si="4"/>
        <v>0</v>
      </c>
      <c r="V54" s="5">
        <f>Поликлиника!BI55</f>
        <v>0</v>
      </c>
      <c r="W54" s="196">
        <f>Поликлиника!BQ55</f>
        <v>0</v>
      </c>
      <c r="X54" s="196">
        <f>Поликлиника!BU55</f>
        <v>0</v>
      </c>
      <c r="Y54" s="14">
        <f t="shared" si="5"/>
        <v>0</v>
      </c>
      <c r="Z54" s="196">
        <f>Поликлиника!BY55</f>
        <v>0</v>
      </c>
      <c r="AA54" s="5">
        <f>Поликлиника!CG55</f>
        <v>0</v>
      </c>
      <c r="AB54" s="5">
        <f>Поликлиника!CK55</f>
        <v>0</v>
      </c>
      <c r="AC54" s="14">
        <f t="shared" si="6"/>
        <v>0</v>
      </c>
      <c r="AD54" s="326">
        <f>Поликлиника!CO55</f>
        <v>0</v>
      </c>
      <c r="AE54" s="327">
        <f>'Круглосуточный стационар'!C55</f>
        <v>0</v>
      </c>
      <c r="AF54" s="328">
        <f>'Круглосуточный стационар'!G55</f>
        <v>0</v>
      </c>
      <c r="AG54" s="14">
        <f t="shared" si="7"/>
        <v>0</v>
      </c>
      <c r="AH54" s="328">
        <f>'Круглосуточный стационар'!K55</f>
        <v>0</v>
      </c>
      <c r="AI54" s="328">
        <f>'Круглосуточный стационар'!S55</f>
        <v>0</v>
      </c>
      <c r="AJ54" s="328">
        <f>'Круглосуточный стационар'!W55</f>
        <v>0</v>
      </c>
      <c r="AK54" s="14">
        <f t="shared" si="8"/>
        <v>0</v>
      </c>
      <c r="AL54" s="329">
        <f>'Круглосуточный стационар'!AA55</f>
        <v>0</v>
      </c>
      <c r="AM54" s="193">
        <f>'Дневной стационар'!C55</f>
        <v>20</v>
      </c>
      <c r="AN54" s="196">
        <f>'Дневной стационар'!K55</f>
        <v>20</v>
      </c>
      <c r="AO54" s="14">
        <f>AN54-AM54</f>
        <v>0</v>
      </c>
      <c r="AP54" s="330">
        <f>'Дневной стационар'!S55</f>
        <v>0</v>
      </c>
      <c r="AR54" s="16"/>
    </row>
    <row r="55" spans="1:44" x14ac:dyDescent="0.25">
      <c r="A55" s="225">
        <f>'Скорая медицинская помощь'!A56</f>
        <v>42</v>
      </c>
      <c r="B55" s="61" t="str">
        <f>'Скорая медицинская помощь'!C56</f>
        <v>ГБУЗ КК ЦОЗМП</v>
      </c>
      <c r="C55" s="12">
        <f>'Скорая медицинская помощь'!D56</f>
        <v>0</v>
      </c>
      <c r="D55" s="196">
        <f>'Скорая медицинская помощь'!H56</f>
        <v>0</v>
      </c>
      <c r="E55" s="14">
        <f t="shared" si="0"/>
        <v>0</v>
      </c>
      <c r="F55" s="15">
        <f>'Скорая медицинская помощь'!L56</f>
        <v>0</v>
      </c>
      <c r="G55" s="12">
        <f>Поликлиника!D56</f>
        <v>5646</v>
      </c>
      <c r="H55" s="196">
        <f>Поликлиника!H56</f>
        <v>5646</v>
      </c>
      <c r="I55" s="14">
        <f t="shared" si="1"/>
        <v>0</v>
      </c>
      <c r="J55" s="196">
        <f>Поликлиника!M56</f>
        <v>0</v>
      </c>
      <c r="K55" s="196">
        <f>Поликлиника!U56</f>
        <v>16617</v>
      </c>
      <c r="L55" s="196">
        <f>Поликлиника!Y56</f>
        <v>16617</v>
      </c>
      <c r="M55" s="14">
        <f t="shared" si="2"/>
        <v>0</v>
      </c>
      <c r="N55" s="196">
        <f>Поликлиника!AC56</f>
        <v>0</v>
      </c>
      <c r="O55" s="196">
        <f>Поликлиника!AK56</f>
        <v>1211</v>
      </c>
      <c r="P55" s="196">
        <f>Поликлиника!AO56</f>
        <v>1296</v>
      </c>
      <c r="Q55" s="14">
        <f t="shared" si="3"/>
        <v>85</v>
      </c>
      <c r="R55" s="196">
        <f>Поликлиника!AS56</f>
        <v>85</v>
      </c>
      <c r="S55" s="5">
        <f>Поликлиника!BA56</f>
        <v>2783</v>
      </c>
      <c r="T55" s="5">
        <f>Поликлиника!BE56</f>
        <v>2783</v>
      </c>
      <c r="U55" s="14">
        <f t="shared" si="4"/>
        <v>0</v>
      </c>
      <c r="V55" s="5">
        <f>Поликлиника!BI56</f>
        <v>0</v>
      </c>
      <c r="W55" s="196">
        <f>Поликлиника!BQ56</f>
        <v>11225</v>
      </c>
      <c r="X55" s="196">
        <f>Поликлиника!BU56</f>
        <v>11225</v>
      </c>
      <c r="Y55" s="14">
        <f>X55-W55</f>
        <v>0</v>
      </c>
      <c r="Z55" s="196">
        <f>Поликлиника!BY56</f>
        <v>0</v>
      </c>
      <c r="AA55" s="5">
        <f>Поликлиника!CG56</f>
        <v>486</v>
      </c>
      <c r="AB55" s="5">
        <f>Поликлиника!CK56</f>
        <v>486</v>
      </c>
      <c r="AC55" s="14">
        <f t="shared" si="6"/>
        <v>0</v>
      </c>
      <c r="AD55" s="326">
        <f>Поликлиника!CO56</f>
        <v>0</v>
      </c>
      <c r="AE55" s="327">
        <f>'Круглосуточный стационар'!C56</f>
        <v>0</v>
      </c>
      <c r="AF55" s="328">
        <f>'Круглосуточный стационар'!G56</f>
        <v>0</v>
      </c>
      <c r="AG55" s="14">
        <f t="shared" si="7"/>
        <v>0</v>
      </c>
      <c r="AH55" s="328">
        <f>'Круглосуточный стационар'!K56</f>
        <v>0</v>
      </c>
      <c r="AI55" s="328">
        <f>'Круглосуточный стационар'!S56</f>
        <v>0</v>
      </c>
      <c r="AJ55" s="328">
        <f>'Круглосуточный стационар'!W56</f>
        <v>0</v>
      </c>
      <c r="AK55" s="14">
        <f t="shared" si="8"/>
        <v>0</v>
      </c>
      <c r="AL55" s="329">
        <f>'Круглосуточный стационар'!AA56</f>
        <v>0</v>
      </c>
      <c r="AM55" s="193">
        <f>'Дневной стационар'!C56</f>
        <v>641</v>
      </c>
      <c r="AN55" s="196">
        <f>'Дневной стационар'!K56</f>
        <v>641</v>
      </c>
      <c r="AO55" s="14">
        <f t="shared" si="9"/>
        <v>0</v>
      </c>
      <c r="AP55" s="330">
        <f>'Дневной стационар'!S56</f>
        <v>0</v>
      </c>
      <c r="AR55" s="16"/>
    </row>
    <row r="56" spans="1:44" x14ac:dyDescent="0.25">
      <c r="A56" s="225">
        <f>'Скорая медицинская помощь'!A57</f>
        <v>44</v>
      </c>
      <c r="B56" s="63" t="str">
        <f>'Скорая медицинская помощь'!C57</f>
        <v>ООО "ИМПУЛЬС"</v>
      </c>
      <c r="C56" s="12">
        <f>'Скорая медицинская помощь'!D57</f>
        <v>0</v>
      </c>
      <c r="D56" s="196">
        <f>'Скорая медицинская помощь'!H57</f>
        <v>0</v>
      </c>
      <c r="E56" s="14">
        <f t="shared" si="0"/>
        <v>0</v>
      </c>
      <c r="F56" s="15">
        <f>'Скорая медицинская помощь'!L57</f>
        <v>0</v>
      </c>
      <c r="G56" s="12">
        <f>Поликлиника!D57</f>
        <v>0</v>
      </c>
      <c r="H56" s="196">
        <f>Поликлиника!H57</f>
        <v>0</v>
      </c>
      <c r="I56" s="14">
        <f t="shared" si="1"/>
        <v>0</v>
      </c>
      <c r="J56" s="196">
        <f>Поликлиника!M57</f>
        <v>0</v>
      </c>
      <c r="K56" s="196">
        <f>Поликлиника!U57</f>
        <v>0</v>
      </c>
      <c r="L56" s="196">
        <f>Поликлиника!Y57</f>
        <v>0</v>
      </c>
      <c r="M56" s="14">
        <f t="shared" si="2"/>
        <v>0</v>
      </c>
      <c r="N56" s="196">
        <f>Поликлиника!AC57</f>
        <v>0</v>
      </c>
      <c r="O56" s="196">
        <f>Поликлиника!AK57</f>
        <v>0</v>
      </c>
      <c r="P56" s="196">
        <f>Поликлиника!AO57</f>
        <v>0</v>
      </c>
      <c r="Q56" s="14">
        <f t="shared" si="3"/>
        <v>0</v>
      </c>
      <c r="R56" s="196">
        <f>Поликлиника!AS57</f>
        <v>0</v>
      </c>
      <c r="S56" s="5">
        <f>Поликлиника!BA57</f>
        <v>0</v>
      </c>
      <c r="T56" s="5">
        <f>Поликлиника!BE57</f>
        <v>0</v>
      </c>
      <c r="U56" s="14">
        <f t="shared" si="4"/>
        <v>0</v>
      </c>
      <c r="V56" s="5">
        <f>Поликлиника!BI57</f>
        <v>0</v>
      </c>
      <c r="W56" s="196">
        <f>Поликлиника!BQ57</f>
        <v>0</v>
      </c>
      <c r="X56" s="196">
        <f>Поликлиника!BU57</f>
        <v>0</v>
      </c>
      <c r="Y56" s="14">
        <f t="shared" si="5"/>
        <v>0</v>
      </c>
      <c r="Z56" s="196">
        <f>Поликлиника!BY57</f>
        <v>0</v>
      </c>
      <c r="AA56" s="5">
        <f>Поликлиника!CG57</f>
        <v>2360</v>
      </c>
      <c r="AB56" s="5">
        <f>Поликлиника!CK57</f>
        <v>2360</v>
      </c>
      <c r="AC56" s="14">
        <f t="shared" si="6"/>
        <v>0</v>
      </c>
      <c r="AD56" s="326">
        <f>Поликлиника!CO57</f>
        <v>0</v>
      </c>
      <c r="AE56" s="327">
        <f>'Круглосуточный стационар'!C57</f>
        <v>0</v>
      </c>
      <c r="AF56" s="328">
        <f>'Круглосуточный стационар'!G57</f>
        <v>0</v>
      </c>
      <c r="AG56" s="14">
        <f t="shared" si="7"/>
        <v>0</v>
      </c>
      <c r="AH56" s="328">
        <f>'Круглосуточный стационар'!K57</f>
        <v>0</v>
      </c>
      <c r="AI56" s="328">
        <f>'Круглосуточный стационар'!S57</f>
        <v>0</v>
      </c>
      <c r="AJ56" s="328">
        <f>'Круглосуточный стационар'!W57</f>
        <v>0</v>
      </c>
      <c r="AK56" s="14">
        <f t="shared" si="8"/>
        <v>0</v>
      </c>
      <c r="AL56" s="329">
        <f>'Круглосуточный стационар'!AA57</f>
        <v>0</v>
      </c>
      <c r="AM56" s="193">
        <f>'Дневной стационар'!C57</f>
        <v>0</v>
      </c>
      <c r="AN56" s="196">
        <f>'Дневной стационар'!K57</f>
        <v>0</v>
      </c>
      <c r="AO56" s="14">
        <f t="shared" si="9"/>
        <v>0</v>
      </c>
      <c r="AP56" s="330">
        <f>'Дневной стационар'!S57</f>
        <v>0</v>
      </c>
      <c r="AR56" s="16"/>
    </row>
    <row r="57" spans="1:44" x14ac:dyDescent="0.25">
      <c r="A57" s="225">
        <f>'Скорая медицинская помощь'!A58</f>
        <v>43</v>
      </c>
      <c r="B57" s="63" t="str">
        <f>'Скорая медицинская помощь'!C58</f>
        <v>ООО ДЦ "ЖЕМЧУЖИНА КАМЧАТКИ"</v>
      </c>
      <c r="C57" s="12">
        <f>'Скорая медицинская помощь'!D58</f>
        <v>0</v>
      </c>
      <c r="D57" s="196">
        <f>'Скорая медицинская помощь'!H58</f>
        <v>0</v>
      </c>
      <c r="E57" s="14">
        <f t="shared" si="0"/>
        <v>0</v>
      </c>
      <c r="F57" s="15">
        <f>'Скорая медицинская помощь'!L58</f>
        <v>0</v>
      </c>
      <c r="G57" s="12">
        <f>Поликлиника!D58</f>
        <v>0</v>
      </c>
      <c r="H57" s="196">
        <f>Поликлиника!H58</f>
        <v>0</v>
      </c>
      <c r="I57" s="14">
        <f t="shared" si="1"/>
        <v>0</v>
      </c>
      <c r="J57" s="196">
        <f>Поликлиника!M58</f>
        <v>0</v>
      </c>
      <c r="K57" s="196">
        <f>Поликлиника!U58</f>
        <v>0</v>
      </c>
      <c r="L57" s="196">
        <f>Поликлиника!Y58</f>
        <v>0</v>
      </c>
      <c r="M57" s="14">
        <f t="shared" si="2"/>
        <v>0</v>
      </c>
      <c r="N57" s="196">
        <f>Поликлиника!AC58</f>
        <v>0</v>
      </c>
      <c r="O57" s="196">
        <f>Поликлиника!AK58</f>
        <v>0</v>
      </c>
      <c r="P57" s="196">
        <f>Поликлиника!AO58</f>
        <v>0</v>
      </c>
      <c r="Q57" s="14">
        <f t="shared" si="3"/>
        <v>0</v>
      </c>
      <c r="R57" s="196">
        <f>Поликлиника!AS58</f>
        <v>0</v>
      </c>
      <c r="S57" s="5">
        <f>Поликлиника!BA58</f>
        <v>0</v>
      </c>
      <c r="T57" s="5">
        <f>Поликлиника!BE58</f>
        <v>0</v>
      </c>
      <c r="U57" s="14">
        <f t="shared" si="4"/>
        <v>0</v>
      </c>
      <c r="V57" s="5">
        <f>Поликлиника!BI58</f>
        <v>0</v>
      </c>
      <c r="W57" s="196">
        <f>Поликлиника!BQ58</f>
        <v>0</v>
      </c>
      <c r="X57" s="196">
        <f>Поликлиника!BU58</f>
        <v>0</v>
      </c>
      <c r="Y57" s="14">
        <f t="shared" si="5"/>
        <v>0</v>
      </c>
      <c r="Z57" s="196">
        <f>Поликлиника!BY58</f>
        <v>0</v>
      </c>
      <c r="AA57" s="5">
        <f>Поликлиника!CG58</f>
        <v>0</v>
      </c>
      <c r="AB57" s="5">
        <f>Поликлиника!CK58</f>
        <v>0</v>
      </c>
      <c r="AC57" s="14">
        <f t="shared" si="6"/>
        <v>0</v>
      </c>
      <c r="AD57" s="326">
        <f>Поликлиника!CO58</f>
        <v>0</v>
      </c>
      <c r="AE57" s="327">
        <f>'Круглосуточный стационар'!C58</f>
        <v>0</v>
      </c>
      <c r="AF57" s="328">
        <f>'Круглосуточный стационар'!G58</f>
        <v>0</v>
      </c>
      <c r="AG57" s="14">
        <f t="shared" si="7"/>
        <v>0</v>
      </c>
      <c r="AH57" s="328">
        <f>'Круглосуточный стационар'!K58</f>
        <v>0</v>
      </c>
      <c r="AI57" s="328">
        <f>'Круглосуточный стационар'!S58</f>
        <v>0</v>
      </c>
      <c r="AJ57" s="328">
        <f>'Круглосуточный стационар'!W58</f>
        <v>0</v>
      </c>
      <c r="AK57" s="14">
        <f t="shared" si="8"/>
        <v>0</v>
      </c>
      <c r="AL57" s="329">
        <f>'Круглосуточный стационар'!AA58</f>
        <v>0</v>
      </c>
      <c r="AM57" s="193">
        <f>'Дневной стационар'!C58</f>
        <v>335</v>
      </c>
      <c r="AN57" s="196">
        <f>'Дневной стационар'!K58</f>
        <v>335</v>
      </c>
      <c r="AO57" s="14">
        <f t="shared" si="9"/>
        <v>0</v>
      </c>
      <c r="AP57" s="330">
        <f>'Дневной стационар'!S58</f>
        <v>0</v>
      </c>
      <c r="AR57" s="16"/>
    </row>
    <row r="58" spans="1:44" x14ac:dyDescent="0.25">
      <c r="A58" s="225">
        <f>'Скорая медицинская помощь'!A59</f>
        <v>44</v>
      </c>
      <c r="B58" s="63" t="str">
        <f>'Скорая медицинская помощь'!C59</f>
        <v>ЧУЗ "КБ "РЖД-МЕДИЦИНА" Г.ВЛАДИВОСТОК</v>
      </c>
      <c r="C58" s="12">
        <f>'Скорая медицинская помощь'!D59</f>
        <v>0</v>
      </c>
      <c r="D58" s="196">
        <f>'Скорая медицинская помощь'!H59</f>
        <v>0</v>
      </c>
      <c r="E58" s="14">
        <f t="shared" si="0"/>
        <v>0</v>
      </c>
      <c r="F58" s="15">
        <f>'Скорая медицинская помощь'!L59</f>
        <v>0</v>
      </c>
      <c r="G58" s="12">
        <f>Поликлиника!D59</f>
        <v>0</v>
      </c>
      <c r="H58" s="196">
        <f>Поликлиника!H59</f>
        <v>0</v>
      </c>
      <c r="I58" s="14">
        <f t="shared" si="1"/>
        <v>0</v>
      </c>
      <c r="J58" s="196">
        <f>Поликлиника!M59</f>
        <v>0</v>
      </c>
      <c r="K58" s="196">
        <f>Поликлиника!U59</f>
        <v>0</v>
      </c>
      <c r="L58" s="196">
        <f>Поликлиника!Y59</f>
        <v>0</v>
      </c>
      <c r="M58" s="14">
        <f t="shared" si="2"/>
        <v>0</v>
      </c>
      <c r="N58" s="196">
        <f>Поликлиника!AC59</f>
        <v>0</v>
      </c>
      <c r="O58" s="196">
        <f>Поликлиника!AK59</f>
        <v>0</v>
      </c>
      <c r="P58" s="196">
        <f>Поликлиника!AO59</f>
        <v>0</v>
      </c>
      <c r="Q58" s="14">
        <f t="shared" si="3"/>
        <v>0</v>
      </c>
      <c r="R58" s="196">
        <f>Поликлиника!AS59</f>
        <v>0</v>
      </c>
      <c r="S58" s="5">
        <f>Поликлиника!BA59</f>
        <v>0</v>
      </c>
      <c r="T58" s="5">
        <f>Поликлиника!BE59</f>
        <v>0</v>
      </c>
      <c r="U58" s="14">
        <f t="shared" si="4"/>
        <v>0</v>
      </c>
      <c r="V58" s="5">
        <f>Поликлиника!BI59</f>
        <v>0</v>
      </c>
      <c r="W58" s="196">
        <f>Поликлиника!BQ59</f>
        <v>0</v>
      </c>
      <c r="X58" s="196">
        <f>Поликлиника!BU59</f>
        <v>0</v>
      </c>
      <c r="Y58" s="14">
        <f t="shared" si="5"/>
        <v>0</v>
      </c>
      <c r="Z58" s="196">
        <f>Поликлиника!BY59</f>
        <v>0</v>
      </c>
      <c r="AA58" s="5">
        <f>Поликлиника!CG59</f>
        <v>0</v>
      </c>
      <c r="AB58" s="5">
        <f>Поликлиника!CK59</f>
        <v>0</v>
      </c>
      <c r="AC58" s="14">
        <f t="shared" si="6"/>
        <v>0</v>
      </c>
      <c r="AD58" s="326">
        <f>Поликлиника!CO59</f>
        <v>0</v>
      </c>
      <c r="AE58" s="327">
        <f>'Круглосуточный стационар'!C59</f>
        <v>4</v>
      </c>
      <c r="AF58" s="328">
        <f>'Круглосуточный стационар'!G59</f>
        <v>4</v>
      </c>
      <c r="AG58" s="14">
        <f t="shared" si="7"/>
        <v>0</v>
      </c>
      <c r="AH58" s="328">
        <f>'Круглосуточный стационар'!K59</f>
        <v>0</v>
      </c>
      <c r="AI58" s="328">
        <f>'Круглосуточный стационар'!S59</f>
        <v>4</v>
      </c>
      <c r="AJ58" s="328">
        <f>'Круглосуточный стационар'!W59</f>
        <v>4</v>
      </c>
      <c r="AK58" s="14">
        <f t="shared" si="8"/>
        <v>0</v>
      </c>
      <c r="AL58" s="329">
        <f>'Круглосуточный стационар'!AA59</f>
        <v>0</v>
      </c>
      <c r="AM58" s="193">
        <f>'Дневной стационар'!C59</f>
        <v>0</v>
      </c>
      <c r="AN58" s="196">
        <f>'Дневной стационар'!K59</f>
        <v>0</v>
      </c>
      <c r="AO58" s="14">
        <f t="shared" si="9"/>
        <v>0</v>
      </c>
      <c r="AP58" s="330">
        <f>'Дневной стационар'!S59</f>
        <v>0</v>
      </c>
      <c r="AR58" s="16"/>
    </row>
    <row r="59" spans="1:44" x14ac:dyDescent="0.25">
      <c r="A59" s="225">
        <f>'Скорая медицинская помощь'!A60</f>
        <v>45</v>
      </c>
      <c r="B59" s="63" t="str">
        <f>'Скорая медицинская помощь'!C60</f>
        <v>ЦЕНТР СПИД</v>
      </c>
      <c r="C59" s="12">
        <f>'Скорая медицинская помощь'!D60</f>
        <v>0</v>
      </c>
      <c r="D59" s="196">
        <f>'Скорая медицинская помощь'!H60</f>
        <v>0</v>
      </c>
      <c r="E59" s="14">
        <f t="shared" si="0"/>
        <v>0</v>
      </c>
      <c r="F59" s="15">
        <f>'Скорая медицинская помощь'!L60</f>
        <v>0</v>
      </c>
      <c r="G59" s="12">
        <f>Поликлиника!D60</f>
        <v>0</v>
      </c>
      <c r="H59" s="196">
        <f>Поликлиника!H60</f>
        <v>0</v>
      </c>
      <c r="I59" s="14">
        <f t="shared" si="1"/>
        <v>0</v>
      </c>
      <c r="J59" s="196">
        <f>Поликлиника!M60</f>
        <v>0</v>
      </c>
      <c r="K59" s="196">
        <f>Поликлиника!U60</f>
        <v>628</v>
      </c>
      <c r="L59" s="196">
        <f>Поликлиника!Y60</f>
        <v>628</v>
      </c>
      <c r="M59" s="14">
        <f t="shared" si="2"/>
        <v>0</v>
      </c>
      <c r="N59" s="196">
        <f>Поликлиника!AC60</f>
        <v>0</v>
      </c>
      <c r="O59" s="196">
        <f>Поликлиника!AK60</f>
        <v>0</v>
      </c>
      <c r="P59" s="196">
        <f>Поликлиника!AO60</f>
        <v>0</v>
      </c>
      <c r="Q59" s="14">
        <f t="shared" si="3"/>
        <v>0</v>
      </c>
      <c r="R59" s="196">
        <f>Поликлиника!AS60</f>
        <v>0</v>
      </c>
      <c r="S59" s="5">
        <f>Поликлиника!BA60</f>
        <v>200</v>
      </c>
      <c r="T59" s="5">
        <f>Поликлиника!BE60</f>
        <v>200</v>
      </c>
      <c r="U59" s="14">
        <f t="shared" si="4"/>
        <v>0</v>
      </c>
      <c r="V59" s="5">
        <f>Поликлиника!BI60</f>
        <v>0</v>
      </c>
      <c r="W59" s="196">
        <f>Поликлиника!BQ60</f>
        <v>500</v>
      </c>
      <c r="X59" s="196">
        <f>Поликлиника!BU60</f>
        <v>500</v>
      </c>
      <c r="Y59" s="14">
        <f t="shared" si="5"/>
        <v>0</v>
      </c>
      <c r="Z59" s="196">
        <f>Поликлиника!BY60</f>
        <v>0</v>
      </c>
      <c r="AA59" s="5">
        <f>Поликлиника!CG60</f>
        <v>1149130</v>
      </c>
      <c r="AB59" s="5">
        <f>Поликлиника!CK60</f>
        <v>1149130</v>
      </c>
      <c r="AC59" s="14">
        <f t="shared" si="6"/>
        <v>0</v>
      </c>
      <c r="AD59" s="326">
        <f>Поликлиника!CO60</f>
        <v>0</v>
      </c>
      <c r="AE59" s="327">
        <f>'Круглосуточный стационар'!C60</f>
        <v>818</v>
      </c>
      <c r="AF59" s="328">
        <f>'Круглосуточный стационар'!G60</f>
        <v>818</v>
      </c>
      <c r="AG59" s="14">
        <f t="shared" si="7"/>
        <v>0</v>
      </c>
      <c r="AH59" s="328">
        <f>'Круглосуточный стационар'!K60</f>
        <v>0</v>
      </c>
      <c r="AI59" s="328">
        <f>'Круглосуточный стационар'!S60</f>
        <v>0</v>
      </c>
      <c r="AJ59" s="328">
        <f>'Круглосуточный стационар'!W60</f>
        <v>0</v>
      </c>
      <c r="AK59" s="14">
        <f t="shared" si="8"/>
        <v>0</v>
      </c>
      <c r="AL59" s="329">
        <f>'Круглосуточный стационар'!AA60</f>
        <v>0</v>
      </c>
      <c r="AM59" s="193">
        <f>'Дневной стационар'!C60</f>
        <v>403</v>
      </c>
      <c r="AN59" s="196">
        <f>'Дневной стационар'!K60</f>
        <v>403</v>
      </c>
      <c r="AO59" s="14">
        <f t="shared" si="9"/>
        <v>0</v>
      </c>
      <c r="AP59" s="330">
        <f>'Дневной стационар'!S60</f>
        <v>0</v>
      </c>
      <c r="AR59" s="16"/>
    </row>
    <row r="60" spans="1:44" x14ac:dyDescent="0.25">
      <c r="A60" s="225">
        <f>'Скорая медицинская помощь'!A61</f>
        <v>46</v>
      </c>
      <c r="B60" s="63" t="str">
        <f>'Скорая медицинская помощь'!C61</f>
        <v>ООО "МК ДОКТОР РЯДОМ"</v>
      </c>
      <c r="C60" s="12">
        <f>'Скорая медицинская помощь'!D61</f>
        <v>0</v>
      </c>
      <c r="D60" s="196">
        <f>'Скорая медицинская помощь'!H61</f>
        <v>0</v>
      </c>
      <c r="E60" s="14">
        <f t="shared" si="0"/>
        <v>0</v>
      </c>
      <c r="F60" s="15">
        <f>'Скорая медицинская помощь'!L61</f>
        <v>0</v>
      </c>
      <c r="G60" s="12">
        <f>Поликлиника!D61</f>
        <v>0</v>
      </c>
      <c r="H60" s="196">
        <f>Поликлиника!H61</f>
        <v>0</v>
      </c>
      <c r="I60" s="14">
        <f t="shared" si="1"/>
        <v>0</v>
      </c>
      <c r="J60" s="196">
        <f>Поликлиника!M61</f>
        <v>0</v>
      </c>
      <c r="K60" s="196">
        <f>Поликлиника!U61</f>
        <v>0</v>
      </c>
      <c r="L60" s="196">
        <f>Поликлиника!Y61</f>
        <v>0</v>
      </c>
      <c r="M60" s="14">
        <f t="shared" si="2"/>
        <v>0</v>
      </c>
      <c r="N60" s="196">
        <f>Поликлиника!AC61</f>
        <v>0</v>
      </c>
      <c r="O60" s="196">
        <f>Поликлиника!AK61</f>
        <v>0</v>
      </c>
      <c r="P60" s="196">
        <f>Поликлиника!AO61</f>
        <v>0</v>
      </c>
      <c r="Q60" s="14">
        <f t="shared" si="3"/>
        <v>0</v>
      </c>
      <c r="R60" s="196">
        <f>Поликлиника!AS61</f>
        <v>0</v>
      </c>
      <c r="S60" s="5">
        <f>Поликлиника!BA61</f>
        <v>0</v>
      </c>
      <c r="T60" s="5">
        <f>Поликлиника!BE61</f>
        <v>0</v>
      </c>
      <c r="U60" s="14">
        <f t="shared" si="4"/>
        <v>0</v>
      </c>
      <c r="V60" s="5">
        <f>Поликлиника!BI61</f>
        <v>0</v>
      </c>
      <c r="W60" s="196">
        <f>Поликлиника!BQ61</f>
        <v>0</v>
      </c>
      <c r="X60" s="196">
        <f>Поликлиника!BU61</f>
        <v>0</v>
      </c>
      <c r="Y60" s="14">
        <f t="shared" si="5"/>
        <v>0</v>
      </c>
      <c r="Z60" s="196">
        <f>Поликлиника!BY61</f>
        <v>0</v>
      </c>
      <c r="AA60" s="5">
        <f>Поликлиника!CG61</f>
        <v>0</v>
      </c>
      <c r="AB60" s="5">
        <f>Поликлиника!CK61</f>
        <v>0</v>
      </c>
      <c r="AC60" s="14">
        <f t="shared" si="6"/>
        <v>0</v>
      </c>
      <c r="AD60" s="326">
        <f>Поликлиника!CO61</f>
        <v>0</v>
      </c>
      <c r="AE60" s="327">
        <f>'Круглосуточный стационар'!C61</f>
        <v>0</v>
      </c>
      <c r="AF60" s="328">
        <f>'Круглосуточный стационар'!G61</f>
        <v>0</v>
      </c>
      <c r="AG60" s="14">
        <f t="shared" si="7"/>
        <v>0</v>
      </c>
      <c r="AH60" s="328">
        <f>'Круглосуточный стационар'!K61</f>
        <v>0</v>
      </c>
      <c r="AI60" s="328">
        <f>'Круглосуточный стационар'!S61</f>
        <v>0</v>
      </c>
      <c r="AJ60" s="328">
        <f>'Круглосуточный стационар'!W61</f>
        <v>0</v>
      </c>
      <c r="AK60" s="14">
        <f t="shared" si="8"/>
        <v>0</v>
      </c>
      <c r="AL60" s="329">
        <f>'Круглосуточный стационар'!AA61</f>
        <v>0</v>
      </c>
      <c r="AM60" s="193">
        <f>'Дневной стационар'!C61</f>
        <v>0</v>
      </c>
      <c r="AN60" s="196">
        <f>'Дневной стационар'!K61</f>
        <v>0</v>
      </c>
      <c r="AO60" s="14">
        <f t="shared" si="9"/>
        <v>0</v>
      </c>
      <c r="AP60" s="330">
        <f>'Дневной стационар'!S61</f>
        <v>0</v>
      </c>
      <c r="AR60" s="16"/>
    </row>
    <row r="61" spans="1:44" x14ac:dyDescent="0.25">
      <c r="A61" s="225">
        <f>'Скорая медицинская помощь'!A62</f>
        <v>47</v>
      </c>
      <c r="B61" s="63" t="str">
        <f>'Скорая медицинская помощь'!C62</f>
        <v>ООО "М-ЛАЙН"</v>
      </c>
      <c r="C61" s="12">
        <f>'Скорая медицинская помощь'!D62</f>
        <v>0</v>
      </c>
      <c r="D61" s="196">
        <f>'Скорая медицинская помощь'!H62</f>
        <v>0</v>
      </c>
      <c r="E61" s="14">
        <f t="shared" si="0"/>
        <v>0</v>
      </c>
      <c r="F61" s="15">
        <f>'Скорая медицинская помощь'!L62</f>
        <v>0</v>
      </c>
      <c r="G61" s="12">
        <f>Поликлиника!D62</f>
        <v>0</v>
      </c>
      <c r="H61" s="196">
        <f>Поликлиника!H62</f>
        <v>0</v>
      </c>
      <c r="I61" s="14">
        <f t="shared" si="1"/>
        <v>0</v>
      </c>
      <c r="J61" s="196">
        <f>Поликлиника!M62</f>
        <v>0</v>
      </c>
      <c r="K61" s="196">
        <f>Поликлиника!U62</f>
        <v>0</v>
      </c>
      <c r="L61" s="196">
        <f>Поликлиника!Y62</f>
        <v>0</v>
      </c>
      <c r="M61" s="14">
        <f t="shared" si="2"/>
        <v>0</v>
      </c>
      <c r="N61" s="196">
        <f>Поликлиника!AC62</f>
        <v>0</v>
      </c>
      <c r="O61" s="196">
        <f>Поликлиника!AK62</f>
        <v>0</v>
      </c>
      <c r="P61" s="196">
        <f>Поликлиника!AO62</f>
        <v>0</v>
      </c>
      <c r="Q61" s="14">
        <f t="shared" si="3"/>
        <v>0</v>
      </c>
      <c r="R61" s="196">
        <f>Поликлиника!AS62</f>
        <v>0</v>
      </c>
      <c r="S61" s="5">
        <f>Поликлиника!BA62</f>
        <v>0</v>
      </c>
      <c r="T61" s="5">
        <f>Поликлиника!BE62</f>
        <v>0</v>
      </c>
      <c r="U61" s="14">
        <f t="shared" si="4"/>
        <v>0</v>
      </c>
      <c r="V61" s="5">
        <f>Поликлиника!BI62</f>
        <v>0</v>
      </c>
      <c r="W61" s="196">
        <f>Поликлиника!BQ62</f>
        <v>0</v>
      </c>
      <c r="X61" s="196">
        <f>Поликлиника!BU62</f>
        <v>0</v>
      </c>
      <c r="Y61" s="14">
        <f t="shared" si="5"/>
        <v>0</v>
      </c>
      <c r="Z61" s="196">
        <f>Поликлиника!BY62</f>
        <v>0</v>
      </c>
      <c r="AA61" s="5">
        <f>Поликлиника!CG62</f>
        <v>0</v>
      </c>
      <c r="AB61" s="5">
        <f>Поликлиника!CK62</f>
        <v>0</v>
      </c>
      <c r="AC61" s="14">
        <f t="shared" si="6"/>
        <v>0</v>
      </c>
      <c r="AD61" s="326">
        <f>Поликлиника!CO62</f>
        <v>0</v>
      </c>
      <c r="AE61" s="327">
        <f>'Круглосуточный стационар'!C62</f>
        <v>0</v>
      </c>
      <c r="AF61" s="328">
        <f>'Круглосуточный стационар'!G62</f>
        <v>0</v>
      </c>
      <c r="AG61" s="14">
        <f t="shared" si="7"/>
        <v>0</v>
      </c>
      <c r="AH61" s="328">
        <f>'Круглосуточный стационар'!K62</f>
        <v>0</v>
      </c>
      <c r="AI61" s="328">
        <f>'Круглосуточный стационар'!S62</f>
        <v>0</v>
      </c>
      <c r="AJ61" s="328">
        <f>'Круглосуточный стационар'!W62</f>
        <v>0</v>
      </c>
      <c r="AK61" s="14">
        <f t="shared" si="8"/>
        <v>0</v>
      </c>
      <c r="AL61" s="329">
        <f>'Круглосуточный стационар'!AA62</f>
        <v>0</v>
      </c>
      <c r="AM61" s="193">
        <f>'Дневной стационар'!C62</f>
        <v>0</v>
      </c>
      <c r="AN61" s="196">
        <f>'Дневной стационар'!K62</f>
        <v>0</v>
      </c>
      <c r="AO61" s="14">
        <f t="shared" si="9"/>
        <v>0</v>
      </c>
      <c r="AP61" s="330">
        <f>'Дневной стационар'!S62</f>
        <v>0</v>
      </c>
      <c r="AR61" s="16"/>
    </row>
    <row r="62" spans="1:44" x14ac:dyDescent="0.25">
      <c r="A62" s="225">
        <f>'Скорая медицинская помощь'!A63</f>
        <v>48</v>
      </c>
      <c r="B62" s="63" t="str">
        <f>'Скорая медицинская помощь'!C63</f>
        <v>ООО "ЮНИЛАБ-ХАБАРОВСК"</v>
      </c>
      <c r="C62" s="12">
        <f>'Скорая медицинская помощь'!D63</f>
        <v>0</v>
      </c>
      <c r="D62" s="196">
        <f>'Скорая медицинская помощь'!H63</f>
        <v>0</v>
      </c>
      <c r="E62" s="14">
        <f t="shared" si="0"/>
        <v>0</v>
      </c>
      <c r="F62" s="15">
        <f>'Скорая медицинская помощь'!L63</f>
        <v>0</v>
      </c>
      <c r="G62" s="12">
        <f>Поликлиника!D63</f>
        <v>0</v>
      </c>
      <c r="H62" s="196">
        <f>Поликлиника!H63</f>
        <v>0</v>
      </c>
      <c r="I62" s="14">
        <f t="shared" si="1"/>
        <v>0</v>
      </c>
      <c r="J62" s="196">
        <f>Поликлиника!M63</f>
        <v>0</v>
      </c>
      <c r="K62" s="196">
        <f>Поликлиника!U63</f>
        <v>0</v>
      </c>
      <c r="L62" s="196">
        <f>Поликлиника!Y63</f>
        <v>0</v>
      </c>
      <c r="M62" s="14">
        <f t="shared" si="2"/>
        <v>0</v>
      </c>
      <c r="N62" s="196">
        <f>Поликлиника!AC63</f>
        <v>0</v>
      </c>
      <c r="O62" s="196">
        <f>Поликлиника!AK63</f>
        <v>0</v>
      </c>
      <c r="P62" s="196">
        <f>Поликлиника!AO63</f>
        <v>0</v>
      </c>
      <c r="Q62" s="14">
        <f t="shared" si="3"/>
        <v>0</v>
      </c>
      <c r="R62" s="196">
        <f>Поликлиника!AS63</f>
        <v>0</v>
      </c>
      <c r="S62" s="5">
        <f>Поликлиника!BA63</f>
        <v>0</v>
      </c>
      <c r="T62" s="5">
        <f>Поликлиника!BE63</f>
        <v>0</v>
      </c>
      <c r="U62" s="14">
        <f t="shared" si="4"/>
        <v>0</v>
      </c>
      <c r="V62" s="5">
        <f>Поликлиника!BI63</f>
        <v>0</v>
      </c>
      <c r="W62" s="196">
        <f>Поликлиника!BQ63</f>
        <v>0</v>
      </c>
      <c r="X62" s="196">
        <f>Поликлиника!BU63</f>
        <v>0</v>
      </c>
      <c r="Y62" s="14">
        <f t="shared" si="5"/>
        <v>0</v>
      </c>
      <c r="Z62" s="196">
        <f>Поликлиника!BY63</f>
        <v>0</v>
      </c>
      <c r="AA62" s="5">
        <f>Поликлиника!CG63</f>
        <v>0</v>
      </c>
      <c r="AB62" s="5">
        <f>Поликлиника!CK63</f>
        <v>0</v>
      </c>
      <c r="AC62" s="14">
        <f t="shared" si="6"/>
        <v>0</v>
      </c>
      <c r="AD62" s="326">
        <f>Поликлиника!CO63</f>
        <v>0</v>
      </c>
      <c r="AE62" s="327">
        <f>'Круглосуточный стационар'!C63</f>
        <v>0</v>
      </c>
      <c r="AF62" s="328">
        <f>'Круглосуточный стационар'!G63</f>
        <v>0</v>
      </c>
      <c r="AG62" s="14">
        <f t="shared" si="7"/>
        <v>0</v>
      </c>
      <c r="AH62" s="328">
        <f>'Круглосуточный стационар'!K63</f>
        <v>0</v>
      </c>
      <c r="AI62" s="328">
        <f>'Круглосуточный стационар'!S63</f>
        <v>0</v>
      </c>
      <c r="AJ62" s="328">
        <f>'Круглосуточный стационар'!W63</f>
        <v>0</v>
      </c>
      <c r="AK62" s="14">
        <f t="shared" si="8"/>
        <v>0</v>
      </c>
      <c r="AL62" s="329">
        <f>'Круглосуточный стационар'!AA63</f>
        <v>0</v>
      </c>
      <c r="AM62" s="193">
        <f>'Дневной стационар'!C63</f>
        <v>0</v>
      </c>
      <c r="AN62" s="196">
        <f>'Дневной стационар'!K63</f>
        <v>0</v>
      </c>
      <c r="AO62" s="14">
        <f t="shared" si="9"/>
        <v>0</v>
      </c>
      <c r="AP62" s="330">
        <f>'Дневной стационар'!S63</f>
        <v>0</v>
      </c>
      <c r="AR62" s="16"/>
    </row>
    <row r="63" spans="1:44" ht="12.75" customHeight="1" x14ac:dyDescent="0.25">
      <c r="A63" s="225">
        <f>'Скорая медицинская помощь'!A64</f>
        <v>49</v>
      </c>
      <c r="B63" s="63" t="str">
        <f>'Скорая медицинская помощь'!C65</f>
        <v>АО "МЕДИЦИНА"</v>
      </c>
      <c r="C63" s="12">
        <f>'Скорая медицинская помощь'!D65</f>
        <v>0</v>
      </c>
      <c r="D63" s="196">
        <f>'Скорая медицинская помощь'!H65</f>
        <v>0</v>
      </c>
      <c r="E63" s="14">
        <f t="shared" si="0"/>
        <v>0</v>
      </c>
      <c r="F63" s="15">
        <f>'Скорая медицинская помощь'!L65</f>
        <v>0</v>
      </c>
      <c r="G63" s="12">
        <f>Поликлиника!D65</f>
        <v>0</v>
      </c>
      <c r="H63" s="196">
        <f>Поликлиника!H65</f>
        <v>0</v>
      </c>
      <c r="I63" s="14">
        <f t="shared" si="1"/>
        <v>0</v>
      </c>
      <c r="J63" s="196">
        <f>Поликлиника!M65</f>
        <v>0</v>
      </c>
      <c r="K63" s="196">
        <f>Поликлиника!U65</f>
        <v>0</v>
      </c>
      <c r="L63" s="196">
        <f>Поликлиника!Y65</f>
        <v>0</v>
      </c>
      <c r="M63" s="14">
        <f t="shared" si="2"/>
        <v>0</v>
      </c>
      <c r="N63" s="196">
        <f>Поликлиника!AC65</f>
        <v>0</v>
      </c>
      <c r="O63" s="196">
        <f>Поликлиника!AK64</f>
        <v>0</v>
      </c>
      <c r="P63" s="196">
        <f>Поликлиника!AO64</f>
        <v>0</v>
      </c>
      <c r="Q63" s="14">
        <f t="shared" si="3"/>
        <v>0</v>
      </c>
      <c r="R63" s="196">
        <f>Поликлиника!AS64</f>
        <v>0</v>
      </c>
      <c r="S63" s="5">
        <f>Поликлиника!BA65</f>
        <v>0</v>
      </c>
      <c r="T63" s="5">
        <f>Поликлиника!BE65</f>
        <v>0</v>
      </c>
      <c r="U63" s="14">
        <f t="shared" si="4"/>
        <v>0</v>
      </c>
      <c r="V63" s="5">
        <f>Поликлиника!BI65</f>
        <v>0</v>
      </c>
      <c r="W63" s="196">
        <f>Поликлиника!BQ65</f>
        <v>0</v>
      </c>
      <c r="X63" s="196">
        <f>Поликлиника!BU65</f>
        <v>0</v>
      </c>
      <c r="Y63" s="14">
        <f t="shared" si="5"/>
        <v>0</v>
      </c>
      <c r="Z63" s="196">
        <f>Поликлиника!BY65</f>
        <v>0</v>
      </c>
      <c r="AA63" s="5">
        <f>Поликлиника!CG65</f>
        <v>0</v>
      </c>
      <c r="AB63" s="5">
        <f>Поликлиника!CK65</f>
        <v>0</v>
      </c>
      <c r="AC63" s="14">
        <f t="shared" si="6"/>
        <v>0</v>
      </c>
      <c r="AD63" s="326">
        <f>Поликлиника!CO65</f>
        <v>0</v>
      </c>
      <c r="AE63" s="327">
        <f>'Круглосуточный стационар'!C65</f>
        <v>0</v>
      </c>
      <c r="AF63" s="328">
        <f>'Круглосуточный стационар'!G65</f>
        <v>0</v>
      </c>
      <c r="AG63" s="14">
        <f t="shared" si="7"/>
        <v>0</v>
      </c>
      <c r="AH63" s="328">
        <f>'Круглосуточный стационар'!K65</f>
        <v>0</v>
      </c>
      <c r="AI63" s="328">
        <f>'Круглосуточный стационар'!S65</f>
        <v>0</v>
      </c>
      <c r="AJ63" s="328">
        <f>'Круглосуточный стационар'!W65</f>
        <v>0</v>
      </c>
      <c r="AK63" s="14">
        <f t="shared" si="8"/>
        <v>0</v>
      </c>
      <c r="AL63" s="329">
        <f>'Круглосуточный стационар'!AA65</f>
        <v>0</v>
      </c>
      <c r="AM63" s="193">
        <f>'Дневной стационар'!C65</f>
        <v>0</v>
      </c>
      <c r="AN63" s="196">
        <f>'Дневной стационар'!K65</f>
        <v>0</v>
      </c>
      <c r="AO63" s="14">
        <f t="shared" si="9"/>
        <v>0</v>
      </c>
      <c r="AP63" s="330">
        <f>'Дневной стационар'!S65</f>
        <v>0</v>
      </c>
      <c r="AR63" s="16"/>
    </row>
    <row r="64" spans="1:44" ht="12.75" customHeight="1" x14ac:dyDescent="0.25">
      <c r="A64" s="225">
        <f>'Скорая медицинская помощь'!A65</f>
        <v>50</v>
      </c>
      <c r="B64" s="63" t="str">
        <f>'Скорая медицинская помощь'!C66</f>
        <v>Камч филиал АНО "Медицинский центр "Жизнь"</v>
      </c>
      <c r="C64" s="12">
        <f>'Скорая медицинская помощь'!D66</f>
        <v>0</v>
      </c>
      <c r="D64" s="196">
        <f>'Скорая медицинская помощь'!H66</f>
        <v>0</v>
      </c>
      <c r="E64" s="14">
        <f t="shared" ref="E64:E71" si="10">D64-C64</f>
        <v>0</v>
      </c>
      <c r="F64" s="15">
        <f>'Скорая медицинская помощь'!L66</f>
        <v>0</v>
      </c>
      <c r="G64" s="12">
        <f>Поликлиника!D66</f>
        <v>0</v>
      </c>
      <c r="H64" s="196">
        <f>Поликлиника!H66</f>
        <v>0</v>
      </c>
      <c r="I64" s="14">
        <f t="shared" ref="I64:I71" si="11">H64-G64</f>
        <v>0</v>
      </c>
      <c r="J64" s="196">
        <f>Поликлиника!M66</f>
        <v>0</v>
      </c>
      <c r="K64" s="196">
        <f>Поликлиника!U66</f>
        <v>0</v>
      </c>
      <c r="L64" s="196">
        <f>Поликлиника!Y66</f>
        <v>0</v>
      </c>
      <c r="M64" s="14">
        <f t="shared" ref="M64:M71" si="12">L64-K64</f>
        <v>0</v>
      </c>
      <c r="N64" s="196">
        <f>Поликлиника!AC66</f>
        <v>0</v>
      </c>
      <c r="O64" s="196">
        <f>Поликлиника!AK65</f>
        <v>0</v>
      </c>
      <c r="P64" s="196">
        <f>Поликлиника!AO65</f>
        <v>0</v>
      </c>
      <c r="Q64" s="14">
        <f t="shared" si="3"/>
        <v>0</v>
      </c>
      <c r="R64" s="196">
        <f>Поликлиника!AS65</f>
        <v>0</v>
      </c>
      <c r="S64" s="5">
        <f>Поликлиника!BA66</f>
        <v>0</v>
      </c>
      <c r="T64" s="5">
        <f>Поликлиника!BE66</f>
        <v>0</v>
      </c>
      <c r="U64" s="14">
        <f t="shared" ref="U64:U71" si="13">T64-S64</f>
        <v>0</v>
      </c>
      <c r="V64" s="5">
        <f>Поликлиника!BI66</f>
        <v>0</v>
      </c>
      <c r="W64" s="196">
        <f>Поликлиника!BQ66</f>
        <v>0</v>
      </c>
      <c r="X64" s="196">
        <f>Поликлиника!BU66</f>
        <v>0</v>
      </c>
      <c r="Y64" s="14">
        <f t="shared" ref="Y64:Y71" si="14">X64-W64</f>
        <v>0</v>
      </c>
      <c r="Z64" s="196">
        <f>Поликлиника!BY66</f>
        <v>0</v>
      </c>
      <c r="AA64" s="5">
        <f>Поликлиника!CG66</f>
        <v>0</v>
      </c>
      <c r="AB64" s="5">
        <f>Поликлиника!CK66</f>
        <v>0</v>
      </c>
      <c r="AC64" s="14">
        <f t="shared" ref="AC64:AC71" si="15">AB64-AA64</f>
        <v>0</v>
      </c>
      <c r="AD64" s="326">
        <f>Поликлиника!CO66</f>
        <v>0</v>
      </c>
      <c r="AE64" s="327">
        <f>'Круглосуточный стационар'!C66</f>
        <v>0</v>
      </c>
      <c r="AF64" s="328">
        <f>'Круглосуточный стационар'!G66</f>
        <v>0</v>
      </c>
      <c r="AG64" s="14">
        <f t="shared" ref="AG64:AG71" si="16">AF64-AE64</f>
        <v>0</v>
      </c>
      <c r="AH64" s="328">
        <f>'Круглосуточный стационар'!K66</f>
        <v>0</v>
      </c>
      <c r="AI64" s="328">
        <f>'Круглосуточный стационар'!S66</f>
        <v>0</v>
      </c>
      <c r="AJ64" s="328">
        <f>'Круглосуточный стационар'!W66</f>
        <v>0</v>
      </c>
      <c r="AK64" s="14">
        <f t="shared" ref="AK64:AK71" si="17">AJ64-AI64</f>
        <v>0</v>
      </c>
      <c r="AL64" s="329">
        <f>'Круглосуточный стационар'!AA66</f>
        <v>0</v>
      </c>
      <c r="AM64" s="193">
        <f>'Дневной стационар'!C66</f>
        <v>548</v>
      </c>
      <c r="AN64" s="196">
        <f>'Дневной стационар'!K66</f>
        <v>548</v>
      </c>
      <c r="AO64" s="14">
        <f t="shared" ref="AO64:AO71" si="18">AN64-AM64</f>
        <v>0</v>
      </c>
      <c r="AP64" s="330">
        <f>'Дневной стационар'!S66</f>
        <v>0</v>
      </c>
      <c r="AR64" s="16"/>
    </row>
    <row r="65" spans="1:44" ht="12.75" customHeight="1" x14ac:dyDescent="0.25">
      <c r="A65" s="225">
        <f>'Скорая медицинская помощь'!A66</f>
        <v>51</v>
      </c>
      <c r="B65" s="63" t="str">
        <f>'Скорая медицинская помощь'!C67</f>
        <v>КГБУЗ ДККБ</v>
      </c>
      <c r="C65" s="12">
        <f>'Скорая медицинская помощь'!D67</f>
        <v>0</v>
      </c>
      <c r="D65" s="196">
        <f>'Скорая медицинская помощь'!H67</f>
        <v>0</v>
      </c>
      <c r="E65" s="14">
        <f t="shared" si="10"/>
        <v>0</v>
      </c>
      <c r="F65" s="15">
        <f>'Скорая медицинская помощь'!L67</f>
        <v>0</v>
      </c>
      <c r="G65" s="12">
        <f>Поликлиника!D67</f>
        <v>0</v>
      </c>
      <c r="H65" s="196">
        <f>Поликлиника!H67</f>
        <v>0</v>
      </c>
      <c r="I65" s="14">
        <f t="shared" si="11"/>
        <v>0</v>
      </c>
      <c r="J65" s="196">
        <f>Поликлиника!M67</f>
        <v>0</v>
      </c>
      <c r="K65" s="196">
        <f>Поликлиника!U67</f>
        <v>0</v>
      </c>
      <c r="L65" s="196">
        <f>Поликлиника!Y67</f>
        <v>0</v>
      </c>
      <c r="M65" s="14">
        <f t="shared" si="12"/>
        <v>0</v>
      </c>
      <c r="N65" s="196">
        <f>Поликлиника!AC67</f>
        <v>0</v>
      </c>
      <c r="O65" s="196">
        <f>Поликлиника!AK66</f>
        <v>0</v>
      </c>
      <c r="P65" s="196">
        <f>Поликлиника!AO66</f>
        <v>0</v>
      </c>
      <c r="Q65" s="14">
        <f t="shared" si="3"/>
        <v>0</v>
      </c>
      <c r="R65" s="196">
        <f>Поликлиника!AS66</f>
        <v>0</v>
      </c>
      <c r="S65" s="5">
        <f>Поликлиника!BA67</f>
        <v>0</v>
      </c>
      <c r="T65" s="5">
        <f>Поликлиника!BE67</f>
        <v>0</v>
      </c>
      <c r="U65" s="14">
        <f t="shared" si="13"/>
        <v>0</v>
      </c>
      <c r="V65" s="5">
        <f>Поликлиника!BI67</f>
        <v>0</v>
      </c>
      <c r="W65" s="196">
        <f>Поликлиника!BQ67</f>
        <v>0</v>
      </c>
      <c r="X65" s="196">
        <f>Поликлиника!BU67</f>
        <v>0</v>
      </c>
      <c r="Y65" s="14">
        <f t="shared" si="14"/>
        <v>0</v>
      </c>
      <c r="Z65" s="196">
        <f>Поликлиника!BY67</f>
        <v>0</v>
      </c>
      <c r="AA65" s="5">
        <f>Поликлиника!CG67</f>
        <v>0</v>
      </c>
      <c r="AB65" s="5">
        <f>Поликлиника!CK67</f>
        <v>0</v>
      </c>
      <c r="AC65" s="14">
        <f t="shared" si="15"/>
        <v>0</v>
      </c>
      <c r="AD65" s="326">
        <f>Поликлиника!CO67</f>
        <v>0</v>
      </c>
      <c r="AE65" s="327">
        <f>'Круглосуточный стационар'!C67</f>
        <v>0</v>
      </c>
      <c r="AF65" s="328">
        <f>'Круглосуточный стационар'!G67</f>
        <v>0</v>
      </c>
      <c r="AG65" s="14">
        <f t="shared" si="16"/>
        <v>0</v>
      </c>
      <c r="AH65" s="328">
        <f>'Круглосуточный стационар'!K67</f>
        <v>0</v>
      </c>
      <c r="AI65" s="328">
        <f>'Круглосуточный стационар'!S67</f>
        <v>0</v>
      </c>
      <c r="AJ65" s="328">
        <f>'Круглосуточный стационар'!W67</f>
        <v>0</v>
      </c>
      <c r="AK65" s="14">
        <f t="shared" si="17"/>
        <v>0</v>
      </c>
      <c r="AL65" s="329">
        <f>'Круглосуточный стационар'!AA67</f>
        <v>0</v>
      </c>
      <c r="AM65" s="193">
        <f>'Дневной стационар'!C67</f>
        <v>0</v>
      </c>
      <c r="AN65" s="196">
        <f>'Дневной стационар'!K67</f>
        <v>0</v>
      </c>
      <c r="AO65" s="14">
        <f t="shared" si="18"/>
        <v>0</v>
      </c>
      <c r="AP65" s="330">
        <f>'Дневной стационар'!S67</f>
        <v>0</v>
      </c>
      <c r="AR65" s="16"/>
    </row>
    <row r="66" spans="1:44" ht="12.75" customHeight="1" x14ac:dyDescent="0.25">
      <c r="A66" s="225">
        <f>'Скорая медицинская помощь'!A67</f>
        <v>52</v>
      </c>
      <c r="B66" s="63" t="str">
        <f>'Скорая медицинская помощь'!C68</f>
        <v>КГБУЗ "ПЕРИНАТАЛЬНЫЙ ЦЕНТР"</v>
      </c>
      <c r="C66" s="12">
        <f>'Скорая медицинская помощь'!D68</f>
        <v>0</v>
      </c>
      <c r="D66" s="196">
        <f>'Скорая медицинская помощь'!H68</f>
        <v>0</v>
      </c>
      <c r="E66" s="14">
        <f t="shared" si="10"/>
        <v>0</v>
      </c>
      <c r="F66" s="15">
        <f>'Скорая медицинская помощь'!L68</f>
        <v>0</v>
      </c>
      <c r="G66" s="12">
        <f>Поликлиника!D68</f>
        <v>0</v>
      </c>
      <c r="H66" s="196">
        <f>Поликлиника!H68</f>
        <v>0</v>
      </c>
      <c r="I66" s="14">
        <f t="shared" si="11"/>
        <v>0</v>
      </c>
      <c r="J66" s="196">
        <f>Поликлиника!M68</f>
        <v>0</v>
      </c>
      <c r="K66" s="196">
        <f>Поликлиника!U68</f>
        <v>0</v>
      </c>
      <c r="L66" s="196">
        <f>Поликлиника!Y68</f>
        <v>0</v>
      </c>
      <c r="M66" s="14">
        <f t="shared" si="12"/>
        <v>0</v>
      </c>
      <c r="N66" s="196">
        <f>Поликлиника!AC68</f>
        <v>0</v>
      </c>
      <c r="O66" s="196">
        <f>Поликлиника!AK67</f>
        <v>0</v>
      </c>
      <c r="P66" s="196">
        <f>Поликлиника!AO67</f>
        <v>0</v>
      </c>
      <c r="Q66" s="14">
        <f t="shared" si="3"/>
        <v>0</v>
      </c>
      <c r="R66" s="196">
        <f>Поликлиника!AS67</f>
        <v>0</v>
      </c>
      <c r="S66" s="5">
        <f>Поликлиника!BA68</f>
        <v>0</v>
      </c>
      <c r="T66" s="5">
        <f>Поликлиника!BE68</f>
        <v>0</v>
      </c>
      <c r="U66" s="14">
        <f t="shared" si="13"/>
        <v>0</v>
      </c>
      <c r="V66" s="5">
        <f>Поликлиника!BI68</f>
        <v>0</v>
      </c>
      <c r="W66" s="196">
        <f>Поликлиника!BQ68</f>
        <v>0</v>
      </c>
      <c r="X66" s="196">
        <f>Поликлиника!BU68</f>
        <v>0</v>
      </c>
      <c r="Y66" s="14">
        <f t="shared" si="14"/>
        <v>0</v>
      </c>
      <c r="Z66" s="196">
        <f>Поликлиника!BY68</f>
        <v>0</v>
      </c>
      <c r="AA66" s="5">
        <f>Поликлиника!CG68</f>
        <v>0</v>
      </c>
      <c r="AB66" s="5">
        <f>Поликлиника!CK68</f>
        <v>0</v>
      </c>
      <c r="AC66" s="14">
        <f t="shared" si="15"/>
        <v>0</v>
      </c>
      <c r="AD66" s="326">
        <f>Поликлиника!CO68</f>
        <v>0</v>
      </c>
      <c r="AE66" s="327">
        <f>'Круглосуточный стационар'!C68</f>
        <v>0</v>
      </c>
      <c r="AF66" s="328">
        <f>'Круглосуточный стационар'!G68</f>
        <v>0</v>
      </c>
      <c r="AG66" s="14">
        <f t="shared" si="16"/>
        <v>0</v>
      </c>
      <c r="AH66" s="328">
        <f>'Круглосуточный стационар'!K68</f>
        <v>0</v>
      </c>
      <c r="AI66" s="328">
        <f>'Круглосуточный стационар'!S68</f>
        <v>0</v>
      </c>
      <c r="AJ66" s="328">
        <f>'Круглосуточный стационар'!W68</f>
        <v>0</v>
      </c>
      <c r="AK66" s="14">
        <f t="shared" si="17"/>
        <v>0</v>
      </c>
      <c r="AL66" s="329">
        <f>'Круглосуточный стационар'!AA68</f>
        <v>0</v>
      </c>
      <c r="AM66" s="193">
        <f>'Дневной стационар'!C68</f>
        <v>0</v>
      </c>
      <c r="AN66" s="196">
        <f>'Дневной стационар'!K68</f>
        <v>0</v>
      </c>
      <c r="AO66" s="14">
        <f t="shared" si="18"/>
        <v>0</v>
      </c>
      <c r="AP66" s="330">
        <f>'Дневной стационар'!S68</f>
        <v>0</v>
      </c>
      <c r="AR66" s="16"/>
    </row>
    <row r="67" spans="1:44" ht="12.75" customHeight="1" x14ac:dyDescent="0.25">
      <c r="A67" s="225">
        <f>'Скорая медицинская помощь'!A68</f>
        <v>53</v>
      </c>
      <c r="B67" s="63" t="str">
        <f>'Скорая медицинская помощь'!C69</f>
        <v>КГБУЗ "ККБ" ИМЕНИ ПРОФЕССОРА О.В. ВЛАДИМИРЦЕВА</v>
      </c>
      <c r="C67" s="12">
        <f>'Скорая медицинская помощь'!D69</f>
        <v>0</v>
      </c>
      <c r="D67" s="196">
        <f>'Скорая медицинская помощь'!H69</f>
        <v>0</v>
      </c>
      <c r="E67" s="14">
        <f t="shared" si="10"/>
        <v>0</v>
      </c>
      <c r="F67" s="15">
        <f>'Скорая медицинская помощь'!L69</f>
        <v>0</v>
      </c>
      <c r="G67" s="12">
        <f>Поликлиника!D69</f>
        <v>0</v>
      </c>
      <c r="H67" s="196">
        <f>Поликлиника!H69</f>
        <v>0</v>
      </c>
      <c r="I67" s="14">
        <f t="shared" si="11"/>
        <v>0</v>
      </c>
      <c r="J67" s="196">
        <f>Поликлиника!M69</f>
        <v>0</v>
      </c>
      <c r="K67" s="196">
        <f>Поликлиника!U69</f>
        <v>0</v>
      </c>
      <c r="L67" s="196">
        <f>Поликлиника!Y69</f>
        <v>0</v>
      </c>
      <c r="M67" s="14">
        <f t="shared" si="12"/>
        <v>0</v>
      </c>
      <c r="N67" s="196">
        <f>Поликлиника!AC69</f>
        <v>0</v>
      </c>
      <c r="O67" s="196">
        <f>Поликлиника!AK68</f>
        <v>0</v>
      </c>
      <c r="P67" s="196">
        <f>Поликлиника!AO68</f>
        <v>0</v>
      </c>
      <c r="Q67" s="14">
        <f t="shared" si="3"/>
        <v>0</v>
      </c>
      <c r="R67" s="196">
        <f>Поликлиника!AS68</f>
        <v>0</v>
      </c>
      <c r="S67" s="5">
        <f>Поликлиника!BA69</f>
        <v>0</v>
      </c>
      <c r="T67" s="5">
        <f>Поликлиника!BE69</f>
        <v>0</v>
      </c>
      <c r="U67" s="14">
        <f t="shared" si="13"/>
        <v>0</v>
      </c>
      <c r="V67" s="5">
        <f>Поликлиника!BI69</f>
        <v>0</v>
      </c>
      <c r="W67" s="196">
        <f>Поликлиника!BQ69</f>
        <v>0</v>
      </c>
      <c r="X67" s="196">
        <f>Поликлиника!BU69</f>
        <v>0</v>
      </c>
      <c r="Y67" s="14">
        <f t="shared" si="14"/>
        <v>0</v>
      </c>
      <c r="Z67" s="196">
        <f>Поликлиника!BY69</f>
        <v>0</v>
      </c>
      <c r="AA67" s="5">
        <f>Поликлиника!CG69</f>
        <v>0</v>
      </c>
      <c r="AB67" s="5">
        <f>Поликлиника!CK69</f>
        <v>0</v>
      </c>
      <c r="AC67" s="14">
        <f t="shared" si="15"/>
        <v>0</v>
      </c>
      <c r="AD67" s="326">
        <f>Поликлиника!CO69</f>
        <v>0</v>
      </c>
      <c r="AE67" s="327">
        <f>'Круглосуточный стационар'!C69</f>
        <v>0</v>
      </c>
      <c r="AF67" s="328">
        <f>'Круглосуточный стационар'!G69</f>
        <v>0</v>
      </c>
      <c r="AG67" s="14">
        <f t="shared" si="16"/>
        <v>0</v>
      </c>
      <c r="AH67" s="328">
        <f>'Круглосуточный стационар'!K69</f>
        <v>0</v>
      </c>
      <c r="AI67" s="328">
        <f>'Круглосуточный стационар'!S69</f>
        <v>0</v>
      </c>
      <c r="AJ67" s="328">
        <f>'Круглосуточный стационар'!W69</f>
        <v>0</v>
      </c>
      <c r="AK67" s="14">
        <f t="shared" si="17"/>
        <v>0</v>
      </c>
      <c r="AL67" s="329">
        <f>'Круглосуточный стационар'!AA69</f>
        <v>0</v>
      </c>
      <c r="AM67" s="193">
        <f>'Дневной стационар'!C69</f>
        <v>0</v>
      </c>
      <c r="AN67" s="196">
        <f>'Дневной стационар'!K69</f>
        <v>0</v>
      </c>
      <c r="AO67" s="14">
        <f t="shared" si="18"/>
        <v>0</v>
      </c>
      <c r="AP67" s="330">
        <f>'Дневной стационар'!S69</f>
        <v>0</v>
      </c>
      <c r="AR67" s="16"/>
    </row>
    <row r="68" spans="1:44" ht="12.75" customHeight="1" x14ac:dyDescent="0.25">
      <c r="A68" s="225">
        <f>'Скорая медицинская помощь'!A69</f>
        <v>54</v>
      </c>
      <c r="B68" s="63" t="str">
        <f>'Скорая медицинская помощь'!C70</f>
        <v>ООО "ЦИЭР "ЭМБРИЛАЙФ"</v>
      </c>
      <c r="C68" s="12">
        <f>'Скорая медицинская помощь'!D70</f>
        <v>0</v>
      </c>
      <c r="D68" s="196">
        <f>'Скорая медицинская помощь'!H70</f>
        <v>0</v>
      </c>
      <c r="E68" s="14">
        <f t="shared" si="10"/>
        <v>0</v>
      </c>
      <c r="F68" s="15">
        <f>'Скорая медицинская помощь'!L70</f>
        <v>0</v>
      </c>
      <c r="G68" s="12">
        <f>Поликлиника!D70</f>
        <v>0</v>
      </c>
      <c r="H68" s="196">
        <f>Поликлиника!H70</f>
        <v>0</v>
      </c>
      <c r="I68" s="14">
        <f t="shared" si="11"/>
        <v>0</v>
      </c>
      <c r="J68" s="196">
        <f>Поликлиника!M70</f>
        <v>0</v>
      </c>
      <c r="K68" s="196">
        <f>Поликлиника!U70</f>
        <v>0</v>
      </c>
      <c r="L68" s="196">
        <f>Поликлиника!Y70</f>
        <v>0</v>
      </c>
      <c r="M68" s="14">
        <f t="shared" si="12"/>
        <v>0</v>
      </c>
      <c r="N68" s="196">
        <f>Поликлиника!AC70</f>
        <v>0</v>
      </c>
      <c r="O68" s="196">
        <f>Поликлиника!AK69</f>
        <v>0</v>
      </c>
      <c r="P68" s="196">
        <f>Поликлиника!AO69</f>
        <v>0</v>
      </c>
      <c r="Q68" s="14">
        <f t="shared" si="3"/>
        <v>0</v>
      </c>
      <c r="R68" s="196">
        <f>Поликлиника!AS69</f>
        <v>0</v>
      </c>
      <c r="S68" s="5">
        <f>Поликлиника!BA70</f>
        <v>0</v>
      </c>
      <c r="T68" s="5">
        <f>Поликлиника!BE70</f>
        <v>0</v>
      </c>
      <c r="U68" s="14">
        <f t="shared" si="13"/>
        <v>0</v>
      </c>
      <c r="V68" s="5">
        <f>Поликлиника!BI70</f>
        <v>0</v>
      </c>
      <c r="W68" s="196">
        <f>Поликлиника!BQ70</f>
        <v>0</v>
      </c>
      <c r="X68" s="196">
        <f>Поликлиника!BU70</f>
        <v>0</v>
      </c>
      <c r="Y68" s="14">
        <f t="shared" si="14"/>
        <v>0</v>
      </c>
      <c r="Z68" s="196">
        <f>Поликлиника!BY70</f>
        <v>0</v>
      </c>
      <c r="AA68" s="5">
        <f>Поликлиника!CG70</f>
        <v>0</v>
      </c>
      <c r="AB68" s="5">
        <f>Поликлиника!CK70</f>
        <v>0</v>
      </c>
      <c r="AC68" s="14">
        <f t="shared" si="15"/>
        <v>0</v>
      </c>
      <c r="AD68" s="326">
        <f>Поликлиника!CO70</f>
        <v>0</v>
      </c>
      <c r="AE68" s="327">
        <f>'Круглосуточный стационар'!C70</f>
        <v>0</v>
      </c>
      <c r="AF68" s="328">
        <f>'Круглосуточный стационар'!G70</f>
        <v>0</v>
      </c>
      <c r="AG68" s="14">
        <f t="shared" si="16"/>
        <v>0</v>
      </c>
      <c r="AH68" s="328">
        <f>'Круглосуточный стационар'!K70</f>
        <v>0</v>
      </c>
      <c r="AI68" s="328">
        <f>'Круглосуточный стационар'!S70</f>
        <v>0</v>
      </c>
      <c r="AJ68" s="328">
        <f>'Круглосуточный стационар'!W70</f>
        <v>0</v>
      </c>
      <c r="AK68" s="14">
        <f t="shared" si="17"/>
        <v>0</v>
      </c>
      <c r="AL68" s="329">
        <f>'Круглосуточный стационар'!AA70</f>
        <v>0</v>
      </c>
      <c r="AM68" s="193">
        <f>'Дневной стационар'!C70</f>
        <v>22</v>
      </c>
      <c r="AN68" s="196">
        <f>'Дневной стационар'!K70</f>
        <v>22</v>
      </c>
      <c r="AO68" s="14">
        <f t="shared" si="18"/>
        <v>0</v>
      </c>
      <c r="AP68" s="330">
        <f>'Дневной стационар'!S70</f>
        <v>-8</v>
      </c>
      <c r="AR68" s="16"/>
    </row>
    <row r="69" spans="1:44" ht="12.75" customHeight="1" x14ac:dyDescent="0.25">
      <c r="A69" s="225">
        <f>'Скорая медицинская помощь'!A70</f>
        <v>55</v>
      </c>
      <c r="B69" s="63" t="str">
        <f>'Скорая медицинская помощь'!C71</f>
        <v xml:space="preserve"> ООО "МАТЬ И ДИТЯ ЯРОСЛАВЛЬ"</v>
      </c>
      <c r="C69" s="12">
        <f>'Скорая медицинская помощь'!D71</f>
        <v>0</v>
      </c>
      <c r="D69" s="196">
        <f>'Скорая медицинская помощь'!H71</f>
        <v>0</v>
      </c>
      <c r="E69" s="14">
        <f t="shared" si="10"/>
        <v>0</v>
      </c>
      <c r="F69" s="15">
        <f>'Скорая медицинская помощь'!L71</f>
        <v>0</v>
      </c>
      <c r="G69" s="12">
        <f>Поликлиника!D71</f>
        <v>0</v>
      </c>
      <c r="H69" s="196">
        <f>Поликлиника!H71</f>
        <v>0</v>
      </c>
      <c r="I69" s="14">
        <f t="shared" si="11"/>
        <v>0</v>
      </c>
      <c r="J69" s="196">
        <f>Поликлиника!M71</f>
        <v>0</v>
      </c>
      <c r="K69" s="196">
        <f>Поликлиника!U71</f>
        <v>0</v>
      </c>
      <c r="L69" s="196">
        <f>Поликлиника!Y71</f>
        <v>0</v>
      </c>
      <c r="M69" s="14">
        <f t="shared" si="12"/>
        <v>0</v>
      </c>
      <c r="N69" s="196">
        <f>Поликлиника!AC71</f>
        <v>0</v>
      </c>
      <c r="O69" s="196">
        <f>Поликлиника!AK70</f>
        <v>0</v>
      </c>
      <c r="P69" s="196">
        <f>Поликлиника!AO70</f>
        <v>0</v>
      </c>
      <c r="Q69" s="14">
        <f t="shared" si="3"/>
        <v>0</v>
      </c>
      <c r="R69" s="196">
        <f>Поликлиника!AS70</f>
        <v>0</v>
      </c>
      <c r="S69" s="5">
        <f>Поликлиника!BA71</f>
        <v>0</v>
      </c>
      <c r="T69" s="5">
        <f>Поликлиника!BE71</f>
        <v>0</v>
      </c>
      <c r="U69" s="14">
        <f t="shared" si="13"/>
        <v>0</v>
      </c>
      <c r="V69" s="5">
        <f>Поликлиника!BI71</f>
        <v>0</v>
      </c>
      <c r="W69" s="196">
        <f>Поликлиника!BQ71</f>
        <v>0</v>
      </c>
      <c r="X69" s="196">
        <f>Поликлиника!BU71</f>
        <v>0</v>
      </c>
      <c r="Y69" s="14">
        <f t="shared" si="14"/>
        <v>0</v>
      </c>
      <c r="Z69" s="196">
        <f>Поликлиника!BY71</f>
        <v>0</v>
      </c>
      <c r="AA69" s="5">
        <f>Поликлиника!CG71</f>
        <v>0</v>
      </c>
      <c r="AB69" s="5">
        <f>Поликлиника!CK71</f>
        <v>0</v>
      </c>
      <c r="AC69" s="14">
        <f t="shared" si="15"/>
        <v>0</v>
      </c>
      <c r="AD69" s="326">
        <f>Поликлиника!CO71</f>
        <v>0</v>
      </c>
      <c r="AE69" s="327">
        <f>'Круглосуточный стационар'!C71</f>
        <v>0</v>
      </c>
      <c r="AF69" s="328">
        <f>'Круглосуточный стационар'!G71</f>
        <v>0</v>
      </c>
      <c r="AG69" s="14">
        <f t="shared" si="16"/>
        <v>0</v>
      </c>
      <c r="AH69" s="328">
        <f>'Круглосуточный стационар'!K71</f>
        <v>0</v>
      </c>
      <c r="AI69" s="328">
        <f>'Круглосуточный стационар'!S71</f>
        <v>0</v>
      </c>
      <c r="AJ69" s="328">
        <f>'Круглосуточный стационар'!W71</f>
        <v>0</v>
      </c>
      <c r="AK69" s="14">
        <f t="shared" si="17"/>
        <v>0</v>
      </c>
      <c r="AL69" s="329">
        <f>'Круглосуточный стационар'!AA71</f>
        <v>0</v>
      </c>
      <c r="AM69" s="193">
        <f>'Дневной стационар'!C71</f>
        <v>0</v>
      </c>
      <c r="AN69" s="196">
        <f>'Дневной стационар'!K71</f>
        <v>0</v>
      </c>
      <c r="AO69" s="14">
        <f t="shared" si="18"/>
        <v>0</v>
      </c>
      <c r="AP69" s="330">
        <f>'Дневной стационар'!S71</f>
        <v>0</v>
      </c>
      <c r="AR69" s="16"/>
    </row>
    <row r="70" spans="1:44" ht="12.75" customHeight="1" x14ac:dyDescent="0.25">
      <c r="A70" s="225"/>
      <c r="B70" s="63"/>
      <c r="C70" s="12">
        <f>'Скорая медицинская помощь'!D72</f>
        <v>0</v>
      </c>
      <c r="D70" s="196">
        <f>'Скорая медицинская помощь'!H72</f>
        <v>0</v>
      </c>
      <c r="E70" s="14">
        <f t="shared" si="10"/>
        <v>0</v>
      </c>
      <c r="F70" s="15">
        <f>'Скорая медицинская помощь'!L72</f>
        <v>0</v>
      </c>
      <c r="G70" s="12">
        <f>Поликлиника!D72</f>
        <v>0</v>
      </c>
      <c r="H70" s="196">
        <f>Поликлиника!H72</f>
        <v>0</v>
      </c>
      <c r="I70" s="14">
        <f t="shared" si="11"/>
        <v>0</v>
      </c>
      <c r="J70" s="196">
        <f>Поликлиника!M72</f>
        <v>0</v>
      </c>
      <c r="K70" s="196">
        <f>Поликлиника!U72</f>
        <v>0</v>
      </c>
      <c r="L70" s="196">
        <f>Поликлиника!Y72</f>
        <v>0</v>
      </c>
      <c r="M70" s="14">
        <f t="shared" si="12"/>
        <v>0</v>
      </c>
      <c r="N70" s="196">
        <f>Поликлиника!AC72</f>
        <v>0</v>
      </c>
      <c r="O70" s="196">
        <f>Поликлиника!AK71</f>
        <v>0</v>
      </c>
      <c r="P70" s="196">
        <f>Поликлиника!AO71</f>
        <v>0</v>
      </c>
      <c r="Q70" s="14">
        <f t="shared" si="3"/>
        <v>0</v>
      </c>
      <c r="R70" s="196">
        <f>Поликлиника!AS71</f>
        <v>0</v>
      </c>
      <c r="S70" s="5">
        <f>Поликлиника!BA72</f>
        <v>0</v>
      </c>
      <c r="T70" s="5">
        <f>Поликлиника!BE72</f>
        <v>0</v>
      </c>
      <c r="U70" s="14">
        <f t="shared" si="13"/>
        <v>0</v>
      </c>
      <c r="V70" s="5">
        <f>Поликлиника!BI72</f>
        <v>0</v>
      </c>
      <c r="W70" s="196">
        <f>Поликлиника!BQ72</f>
        <v>0</v>
      </c>
      <c r="X70" s="196">
        <f>Поликлиника!BU72</f>
        <v>0</v>
      </c>
      <c r="Y70" s="14">
        <f t="shared" si="14"/>
        <v>0</v>
      </c>
      <c r="Z70" s="196">
        <f>Поликлиника!BY72</f>
        <v>0</v>
      </c>
      <c r="AA70" s="5">
        <f>Поликлиника!CG72</f>
        <v>0</v>
      </c>
      <c r="AB70" s="5">
        <f>Поликлиника!CK72</f>
        <v>0</v>
      </c>
      <c r="AC70" s="14">
        <f t="shared" si="15"/>
        <v>0</v>
      </c>
      <c r="AD70" s="326">
        <f>Поликлиника!CO72</f>
        <v>0</v>
      </c>
      <c r="AE70" s="327">
        <f>'Круглосуточный стационар'!C72</f>
        <v>0</v>
      </c>
      <c r="AF70" s="328">
        <f>'Круглосуточный стационар'!G72</f>
        <v>0</v>
      </c>
      <c r="AG70" s="14">
        <f t="shared" si="16"/>
        <v>0</v>
      </c>
      <c r="AH70" s="328">
        <f>'Круглосуточный стационар'!K72</f>
        <v>0</v>
      </c>
      <c r="AI70" s="328">
        <f>'Круглосуточный стационар'!S72</f>
        <v>0</v>
      </c>
      <c r="AJ70" s="328">
        <f>'Круглосуточный стационар'!W72</f>
        <v>0</v>
      </c>
      <c r="AK70" s="14">
        <f t="shared" si="17"/>
        <v>0</v>
      </c>
      <c r="AL70" s="329">
        <f>'Круглосуточный стационар'!AA72</f>
        <v>0</v>
      </c>
      <c r="AM70" s="193">
        <f>'Дневной стационар'!C72</f>
        <v>0</v>
      </c>
      <c r="AN70" s="196">
        <f>'Дневной стационар'!K72</f>
        <v>0</v>
      </c>
      <c r="AO70" s="14">
        <f t="shared" si="18"/>
        <v>0</v>
      </c>
      <c r="AP70" s="330">
        <f>'Дневной стационар'!S72</f>
        <v>0</v>
      </c>
      <c r="AR70" s="16"/>
    </row>
    <row r="71" spans="1:44" ht="12.75" customHeight="1" x14ac:dyDescent="0.25">
      <c r="A71" s="226"/>
      <c r="B71" s="351"/>
      <c r="C71" s="334">
        <f>'Скорая медицинская помощь'!D73</f>
        <v>0</v>
      </c>
      <c r="D71" s="233">
        <f>'Скорая медицинская помощь'!H73</f>
        <v>0</v>
      </c>
      <c r="E71" s="4">
        <f t="shared" si="10"/>
        <v>0</v>
      </c>
      <c r="F71" s="18">
        <f>'Скорая медицинская помощь'!L73</f>
        <v>0</v>
      </c>
      <c r="G71" s="334">
        <f>Поликлиника!D73</f>
        <v>0</v>
      </c>
      <c r="H71" s="233">
        <f>Поликлиника!H73</f>
        <v>0</v>
      </c>
      <c r="I71" s="4">
        <f t="shared" si="11"/>
        <v>0</v>
      </c>
      <c r="J71" s="233">
        <f>Поликлиника!M73</f>
        <v>0</v>
      </c>
      <c r="K71" s="233">
        <f>Поликлиника!U73</f>
        <v>0</v>
      </c>
      <c r="L71" s="233">
        <f>Поликлиника!Y73</f>
        <v>0</v>
      </c>
      <c r="M71" s="4">
        <f t="shared" si="12"/>
        <v>0</v>
      </c>
      <c r="N71" s="233">
        <f>Поликлиника!AC73</f>
        <v>0</v>
      </c>
      <c r="O71" s="233">
        <f>Поликлиника!AK72</f>
        <v>0</v>
      </c>
      <c r="P71" s="233">
        <f>Поликлиника!AO72</f>
        <v>0</v>
      </c>
      <c r="Q71" s="4">
        <f t="shared" si="3"/>
        <v>0</v>
      </c>
      <c r="R71" s="233">
        <f>Поликлиника!AS72</f>
        <v>0</v>
      </c>
      <c r="S71" s="17">
        <f>Поликлиника!BA73</f>
        <v>0</v>
      </c>
      <c r="T71" s="17">
        <f>Поликлиника!BE73</f>
        <v>0</v>
      </c>
      <c r="U71" s="4">
        <f t="shared" si="13"/>
        <v>0</v>
      </c>
      <c r="V71" s="17">
        <f>Поликлиника!BI73</f>
        <v>0</v>
      </c>
      <c r="W71" s="233">
        <f>Поликлиника!BQ73</f>
        <v>0</v>
      </c>
      <c r="X71" s="233">
        <f>Поликлиника!BU73</f>
        <v>0</v>
      </c>
      <c r="Y71" s="4">
        <f t="shared" si="14"/>
        <v>0</v>
      </c>
      <c r="Z71" s="233">
        <f>Поликлиника!BY73</f>
        <v>0</v>
      </c>
      <c r="AA71" s="17">
        <f>Поликлиника!CG73</f>
        <v>0</v>
      </c>
      <c r="AB71" s="17">
        <f>Поликлиника!CK73</f>
        <v>0</v>
      </c>
      <c r="AC71" s="4">
        <f t="shared" si="15"/>
        <v>0</v>
      </c>
      <c r="AD71" s="335">
        <f>Поликлиника!CO73</f>
        <v>0</v>
      </c>
      <c r="AE71" s="336">
        <f>'Круглосуточный стационар'!C73</f>
        <v>0</v>
      </c>
      <c r="AF71" s="337">
        <f>'Круглосуточный стационар'!G73</f>
        <v>0</v>
      </c>
      <c r="AG71" s="4">
        <f t="shared" si="16"/>
        <v>0</v>
      </c>
      <c r="AH71" s="337">
        <f>'Круглосуточный стационар'!K73</f>
        <v>0</v>
      </c>
      <c r="AI71" s="337">
        <f>'Круглосуточный стационар'!S73</f>
        <v>0</v>
      </c>
      <c r="AJ71" s="337">
        <f>'Круглосуточный стационар'!W73</f>
        <v>0</v>
      </c>
      <c r="AK71" s="4">
        <f t="shared" si="17"/>
        <v>0</v>
      </c>
      <c r="AL71" s="338">
        <f>'Круглосуточный стационар'!AA73</f>
        <v>0</v>
      </c>
      <c r="AM71" s="339">
        <f>'Дневной стационар'!C73</f>
        <v>0</v>
      </c>
      <c r="AN71" s="233">
        <f>'Дневной стационар'!K73</f>
        <v>0</v>
      </c>
      <c r="AO71" s="4">
        <f t="shared" si="18"/>
        <v>0</v>
      </c>
      <c r="AP71" s="340">
        <f>'Дневной стационар'!S73</f>
        <v>0</v>
      </c>
      <c r="AR71" s="16"/>
    </row>
    <row r="72" spans="1:44" x14ac:dyDescent="0.25">
      <c r="A72" s="187"/>
      <c r="B72" s="129" t="str">
        <f>'Скорая медицинская помощь'!C74</f>
        <v>ВСЕГО:</v>
      </c>
      <c r="C72" s="24">
        <f>SUM(C13:C71)</f>
        <v>85531</v>
      </c>
      <c r="D72" s="24">
        <f t="shared" ref="D72:AP72" si="19">SUM(D13:D71)</f>
        <v>85531</v>
      </c>
      <c r="E72" s="26">
        <f t="shared" si="19"/>
        <v>0</v>
      </c>
      <c r="F72" s="27">
        <f t="shared" si="19"/>
        <v>0</v>
      </c>
      <c r="G72" s="24">
        <f t="shared" si="19"/>
        <v>176427</v>
      </c>
      <c r="H72" s="24">
        <f t="shared" si="19"/>
        <v>176427</v>
      </c>
      <c r="I72" s="26">
        <f t="shared" si="19"/>
        <v>0</v>
      </c>
      <c r="J72" s="24">
        <f t="shared" si="19"/>
        <v>200</v>
      </c>
      <c r="K72" s="24">
        <f t="shared" si="19"/>
        <v>628551</v>
      </c>
      <c r="L72" s="24">
        <f t="shared" si="19"/>
        <v>634868</v>
      </c>
      <c r="M72" s="26">
        <f t="shared" si="19"/>
        <v>6317</v>
      </c>
      <c r="N72" s="24">
        <f t="shared" si="19"/>
        <v>-86</v>
      </c>
      <c r="O72" s="24">
        <f t="shared" si="19"/>
        <v>40686</v>
      </c>
      <c r="P72" s="24">
        <f t="shared" si="19"/>
        <v>42572</v>
      </c>
      <c r="Q72" s="4">
        <f t="shared" si="19"/>
        <v>1886</v>
      </c>
      <c r="R72" s="24">
        <f t="shared" si="19"/>
        <v>2087.2000000000007</v>
      </c>
      <c r="S72" s="27">
        <f t="shared" si="19"/>
        <v>134053</v>
      </c>
      <c r="T72" s="27">
        <f t="shared" si="19"/>
        <v>134053</v>
      </c>
      <c r="U72" s="26">
        <f t="shared" si="19"/>
        <v>0</v>
      </c>
      <c r="V72" s="27">
        <f t="shared" si="19"/>
        <v>2263</v>
      </c>
      <c r="W72" s="24">
        <f t="shared" si="19"/>
        <v>501171</v>
      </c>
      <c r="X72" s="24">
        <f t="shared" si="19"/>
        <v>501171</v>
      </c>
      <c r="Y72" s="26">
        <f t="shared" si="19"/>
        <v>0</v>
      </c>
      <c r="Z72" s="24">
        <f t="shared" si="19"/>
        <v>605</v>
      </c>
      <c r="AA72" s="27">
        <f t="shared" si="19"/>
        <v>1322390</v>
      </c>
      <c r="AB72" s="27">
        <f t="shared" si="19"/>
        <v>1322390</v>
      </c>
      <c r="AC72" s="26">
        <f t="shared" si="19"/>
        <v>0</v>
      </c>
      <c r="AD72" s="24">
        <f t="shared" si="19"/>
        <v>531</v>
      </c>
      <c r="AE72" s="341">
        <f t="shared" si="19"/>
        <v>49016</v>
      </c>
      <c r="AF72" s="341">
        <f t="shared" si="19"/>
        <v>49016</v>
      </c>
      <c r="AG72" s="26">
        <f t="shared" si="19"/>
        <v>0</v>
      </c>
      <c r="AH72" s="341">
        <f t="shared" si="19"/>
        <v>40</v>
      </c>
      <c r="AI72" s="341">
        <f t="shared" si="19"/>
        <v>443</v>
      </c>
      <c r="AJ72" s="341">
        <f t="shared" si="19"/>
        <v>443</v>
      </c>
      <c r="AK72" s="26">
        <f t="shared" si="19"/>
        <v>0</v>
      </c>
      <c r="AL72" s="341">
        <f t="shared" si="19"/>
        <v>0</v>
      </c>
      <c r="AM72" s="24">
        <f t="shared" si="19"/>
        <v>18669</v>
      </c>
      <c r="AN72" s="24">
        <f t="shared" si="19"/>
        <v>18669</v>
      </c>
      <c r="AO72" s="26">
        <f t="shared" si="19"/>
        <v>0</v>
      </c>
      <c r="AP72" s="342">
        <f t="shared" si="19"/>
        <v>0</v>
      </c>
      <c r="AR72" s="16"/>
    </row>
    <row r="74" spans="1:44" x14ac:dyDescent="0.25">
      <c r="A74" s="406" t="s">
        <v>7</v>
      </c>
      <c r="B74" s="461"/>
      <c r="C74" s="343">
        <f>'Скорая медицинская помощь'!D76</f>
        <v>88331</v>
      </c>
      <c r="D74" s="343">
        <f>'Скорая медицинская помощь'!H76</f>
        <v>88331</v>
      </c>
      <c r="E74" s="343">
        <f>D74-C74</f>
        <v>0</v>
      </c>
      <c r="F74" s="343"/>
      <c r="G74" s="343">
        <f>Поликлиника!D76</f>
        <v>176427</v>
      </c>
      <c r="H74" s="343">
        <f>Поликлиника!H76</f>
        <v>176427</v>
      </c>
      <c r="I74" s="343">
        <f>H74-G74</f>
        <v>0</v>
      </c>
      <c r="J74" s="343"/>
      <c r="K74" s="343">
        <f>Поликлиника!U76</f>
        <v>661842</v>
      </c>
      <c r="L74" s="343">
        <f>Поликлиника!Y76</f>
        <v>661842</v>
      </c>
      <c r="M74" s="343">
        <f>L74-K74</f>
        <v>0</v>
      </c>
      <c r="N74" s="343"/>
      <c r="O74" s="343">
        <f>Поликлиника!AK76</f>
        <v>45930</v>
      </c>
      <c r="P74" s="343">
        <f>Поликлиника!AO76</f>
        <v>45930</v>
      </c>
      <c r="Q74" s="343">
        <f>P74-O74</f>
        <v>0</v>
      </c>
      <c r="R74" s="343"/>
      <c r="S74" s="343">
        <f>Поликлиника!AK76</f>
        <v>45930</v>
      </c>
      <c r="T74" s="343">
        <f>Поликлиника!AO76</f>
        <v>45930</v>
      </c>
      <c r="U74" s="343">
        <f>T74-S74</f>
        <v>0</v>
      </c>
      <c r="V74" s="343"/>
      <c r="W74" s="343">
        <f>Поликлиника!BQ76</f>
        <v>529070</v>
      </c>
      <c r="X74" s="343">
        <f>Поликлиника!BU76</f>
        <v>529070</v>
      </c>
      <c r="Y74" s="343">
        <f>X74-W74</f>
        <v>0</v>
      </c>
      <c r="Z74" s="343"/>
      <c r="AA74" s="343"/>
      <c r="AB74" s="343"/>
      <c r="AC74" s="343"/>
      <c r="AD74" s="343"/>
      <c r="AE74" s="343">
        <f>'Круглосуточный стационар'!C76</f>
        <v>49933</v>
      </c>
      <c r="AF74" s="343">
        <f>'Круглосуточный стационар'!G76</f>
        <v>49933</v>
      </c>
      <c r="AG74" s="343">
        <f>AF74-AE74</f>
        <v>0</v>
      </c>
      <c r="AH74" s="343"/>
      <c r="AI74" s="343"/>
      <c r="AJ74" s="343"/>
      <c r="AK74" s="343"/>
      <c r="AL74" s="343"/>
      <c r="AM74" s="343">
        <f>'Дневной стационар'!C76</f>
        <v>21557</v>
      </c>
      <c r="AN74" s="343">
        <f>'Дневной стационар'!K76</f>
        <v>21557</v>
      </c>
      <c r="AO74" s="343">
        <f>AN74-AM74</f>
        <v>0</v>
      </c>
      <c r="AP74" s="343"/>
    </row>
    <row r="75" spans="1:44" x14ac:dyDescent="0.25">
      <c r="A75" s="374" t="s">
        <v>8</v>
      </c>
      <c r="B75" s="462"/>
      <c r="C75" s="344">
        <f>'Скорая медицинская помощь'!D78</f>
        <v>2800</v>
      </c>
      <c r="D75" s="344">
        <f>'Скорая медицинская помощь'!H78</f>
        <v>2800</v>
      </c>
      <c r="E75" s="344">
        <f>D75-C75</f>
        <v>0</v>
      </c>
      <c r="F75" s="344"/>
      <c r="G75" s="344">
        <f>Поликлиника!D78</f>
        <v>0</v>
      </c>
      <c r="H75" s="344">
        <f>Поликлиника!H78</f>
        <v>0</v>
      </c>
      <c r="I75" s="344">
        <f>H75-G75</f>
        <v>0</v>
      </c>
      <c r="J75" s="344"/>
      <c r="K75" s="344">
        <f>Поликлиника!U78</f>
        <v>26974</v>
      </c>
      <c r="L75" s="344">
        <f>Поликлиника!Y78</f>
        <v>26974</v>
      </c>
      <c r="M75" s="344">
        <f>L75-K75</f>
        <v>0</v>
      </c>
      <c r="N75" s="344"/>
      <c r="O75" s="343">
        <f>Поликлиника!AK78</f>
        <v>3358</v>
      </c>
      <c r="P75" s="343">
        <f>Поликлиника!AO78</f>
        <v>3358</v>
      </c>
      <c r="Q75" s="344">
        <f>P75-O75</f>
        <v>0</v>
      </c>
      <c r="R75" s="344"/>
      <c r="S75" s="344">
        <f>Поликлиника!AK77</f>
        <v>0</v>
      </c>
      <c r="T75" s="344">
        <f>Поликлиника!AO77</f>
        <v>0</v>
      </c>
      <c r="U75" s="344">
        <f>T75-S75</f>
        <v>0</v>
      </c>
      <c r="V75" s="344"/>
      <c r="W75" s="344">
        <f>Поликлиника!BQ78</f>
        <v>27852</v>
      </c>
      <c r="X75" s="344">
        <f>Поликлиника!BU78</f>
        <v>27852</v>
      </c>
      <c r="Y75" s="344">
        <f>X75-W75</f>
        <v>0</v>
      </c>
      <c r="Z75" s="344"/>
      <c r="AA75" s="344"/>
      <c r="AB75" s="344"/>
      <c r="AC75" s="344"/>
      <c r="AD75" s="344"/>
      <c r="AE75" s="344">
        <f>'Круглосуточный стационар'!C78</f>
        <v>917</v>
      </c>
      <c r="AF75" s="344">
        <f>'Круглосуточный стационар'!G78</f>
        <v>917</v>
      </c>
      <c r="AG75" s="344">
        <f>AF75-AE75</f>
        <v>0</v>
      </c>
      <c r="AH75" s="344"/>
      <c r="AI75" s="344"/>
      <c r="AJ75" s="344"/>
      <c r="AK75" s="344"/>
      <c r="AL75" s="344"/>
      <c r="AM75" s="344">
        <f>'Дневной стационар'!C78</f>
        <v>2888</v>
      </c>
      <c r="AN75" s="344">
        <f>'Дневной стационар'!K78</f>
        <v>2888</v>
      </c>
      <c r="AO75" s="344">
        <f>AN75-AM75</f>
        <v>0</v>
      </c>
      <c r="AP75" s="344"/>
    </row>
    <row r="76" spans="1:44" ht="48.75" customHeight="1" x14ac:dyDescent="0.25">
      <c r="A76" s="374" t="s">
        <v>9</v>
      </c>
      <c r="B76" s="462"/>
      <c r="C76" s="344">
        <f>C74-C75</f>
        <v>85531</v>
      </c>
      <c r="D76" s="344">
        <f>D74-D75</f>
        <v>85531</v>
      </c>
      <c r="E76" s="344">
        <f>D76-C76</f>
        <v>0</v>
      </c>
      <c r="F76" s="344"/>
      <c r="G76" s="344">
        <f>G74-G75</f>
        <v>176427</v>
      </c>
      <c r="H76" s="344">
        <f>H74-H75</f>
        <v>176427</v>
      </c>
      <c r="I76" s="344">
        <f>H76-G76</f>
        <v>0</v>
      </c>
      <c r="J76" s="344"/>
      <c r="K76" s="344">
        <f>K74-K75</f>
        <v>634868</v>
      </c>
      <c r="L76" s="344">
        <f>L74-L75</f>
        <v>634868</v>
      </c>
      <c r="M76" s="344">
        <f>L76-K76</f>
        <v>0</v>
      </c>
      <c r="N76" s="344"/>
      <c r="O76" s="343">
        <f>Поликлиника!AK79</f>
        <v>42572</v>
      </c>
      <c r="P76" s="343">
        <f>Поликлиника!AO79</f>
        <v>42572</v>
      </c>
      <c r="Q76" s="344">
        <f>P76-O76</f>
        <v>0</v>
      </c>
      <c r="R76" s="344"/>
      <c r="S76" s="344">
        <f>S74-S75</f>
        <v>45930</v>
      </c>
      <c r="T76" s="344">
        <f>T74-T75</f>
        <v>45930</v>
      </c>
      <c r="U76" s="344">
        <f>T76-S76</f>
        <v>0</v>
      </c>
      <c r="V76" s="344"/>
      <c r="W76" s="344">
        <f>W74-W75</f>
        <v>501218</v>
      </c>
      <c r="X76" s="344">
        <f>X74-X75</f>
        <v>501218</v>
      </c>
      <c r="Y76" s="344">
        <f>X76-W76</f>
        <v>0</v>
      </c>
      <c r="Z76" s="344"/>
      <c r="AA76" s="344"/>
      <c r="AB76" s="344"/>
      <c r="AC76" s="344"/>
      <c r="AD76" s="344"/>
      <c r="AE76" s="344">
        <f>AE74-AE75</f>
        <v>49016</v>
      </c>
      <c r="AF76" s="344">
        <f>AF74-AF75</f>
        <v>49016</v>
      </c>
      <c r="AG76" s="344">
        <f>AF76-AE76</f>
        <v>0</v>
      </c>
      <c r="AH76" s="344"/>
      <c r="AI76" s="344"/>
      <c r="AJ76" s="344"/>
      <c r="AK76" s="344"/>
      <c r="AL76" s="344"/>
      <c r="AM76" s="344">
        <f>AM74-AM75</f>
        <v>18669</v>
      </c>
      <c r="AN76" s="344">
        <f>AN74-AN75</f>
        <v>18669</v>
      </c>
      <c r="AO76" s="344">
        <f>AN76-AM76</f>
        <v>0</v>
      </c>
      <c r="AP76" s="344"/>
    </row>
    <row r="77" spans="1:44" ht="42.75" customHeight="1" x14ac:dyDescent="0.25">
      <c r="A77" s="463" t="s">
        <v>10</v>
      </c>
      <c r="B77" s="464"/>
      <c r="C77" s="345"/>
      <c r="D77" s="345"/>
      <c r="E77" s="345">
        <f>D77-C77</f>
        <v>0</v>
      </c>
      <c r="F77" s="345"/>
      <c r="G77" s="345"/>
      <c r="H77" s="345"/>
      <c r="I77" s="345">
        <f>H77-G77</f>
        <v>0</v>
      </c>
      <c r="J77" s="345"/>
      <c r="K77" s="345"/>
      <c r="L77" s="345"/>
      <c r="M77" s="345">
        <f>L77-K77</f>
        <v>0</v>
      </c>
      <c r="N77" s="345"/>
      <c r="O77" s="345"/>
      <c r="P77" s="345"/>
      <c r="Q77" s="345">
        <f>P77-O77</f>
        <v>0</v>
      </c>
      <c r="R77" s="345"/>
      <c r="S77" s="345">
        <f>Поликлиника!BQ80</f>
        <v>1240380</v>
      </c>
      <c r="T77" s="345">
        <f>Поликлиника!BU80</f>
        <v>1240380</v>
      </c>
      <c r="U77" s="345">
        <f>T77-S77</f>
        <v>0</v>
      </c>
      <c r="V77" s="345"/>
      <c r="W77" s="345"/>
      <c r="X77" s="345"/>
      <c r="Y77" s="345"/>
      <c r="Z77" s="345"/>
      <c r="AA77" s="345"/>
      <c r="AB77" s="345"/>
      <c r="AC77" s="345"/>
      <c r="AD77" s="345"/>
      <c r="AE77" s="345"/>
      <c r="AF77" s="345"/>
      <c r="AG77" s="345">
        <f>AF77-AE77</f>
        <v>0</v>
      </c>
      <c r="AH77" s="345"/>
      <c r="AI77" s="345"/>
      <c r="AJ77" s="345"/>
      <c r="AK77" s="345"/>
      <c r="AL77" s="345"/>
      <c r="AM77" s="345"/>
      <c r="AN77" s="345"/>
      <c r="AO77" s="345">
        <f>AN77-AM77</f>
        <v>0</v>
      </c>
      <c r="AP77" s="345"/>
    </row>
    <row r="78" spans="1:44" x14ac:dyDescent="0.25">
      <c r="A78" s="380" t="s">
        <v>52</v>
      </c>
      <c r="B78" s="382"/>
      <c r="C78" s="346">
        <f>C76+C77</f>
        <v>85531</v>
      </c>
      <c r="D78" s="346">
        <f>D76+D77</f>
        <v>85531</v>
      </c>
      <c r="E78" s="346">
        <f>D78-C78</f>
        <v>0</v>
      </c>
      <c r="F78" s="346"/>
      <c r="G78" s="346">
        <f>G76+G77</f>
        <v>176427</v>
      </c>
      <c r="H78" s="346">
        <f>H76+H77</f>
        <v>176427</v>
      </c>
      <c r="I78" s="346">
        <f>H78-G78</f>
        <v>0</v>
      </c>
      <c r="J78" s="346"/>
      <c r="K78" s="346">
        <f>K76+K77</f>
        <v>634868</v>
      </c>
      <c r="L78" s="346">
        <f>L76+L77</f>
        <v>634868</v>
      </c>
      <c r="M78" s="346">
        <f>L78-K78</f>
        <v>0</v>
      </c>
      <c r="N78" s="346"/>
      <c r="O78" s="346">
        <f>O76+O77</f>
        <v>42572</v>
      </c>
      <c r="P78" s="346">
        <f>P76+P77</f>
        <v>42572</v>
      </c>
      <c r="Q78" s="346">
        <f>P78-O78</f>
        <v>0</v>
      </c>
      <c r="R78" s="346"/>
      <c r="S78" s="346">
        <f>S76+S77</f>
        <v>1286310</v>
      </c>
      <c r="T78" s="346">
        <f>T76+T77</f>
        <v>1286310</v>
      </c>
      <c r="U78" s="346">
        <f>T78-S78</f>
        <v>0</v>
      </c>
      <c r="V78" s="346"/>
      <c r="W78" s="346">
        <f>W76+W77</f>
        <v>501218</v>
      </c>
      <c r="X78" s="346">
        <f>X76+X77</f>
        <v>501218</v>
      </c>
      <c r="Y78" s="346">
        <f>X78-W78</f>
        <v>0</v>
      </c>
      <c r="Z78" s="346"/>
      <c r="AA78" s="346"/>
      <c r="AB78" s="346"/>
      <c r="AC78" s="346"/>
      <c r="AD78" s="346"/>
      <c r="AE78" s="346">
        <f>AE76+AE77</f>
        <v>49016</v>
      </c>
      <c r="AF78" s="346">
        <f>AF76+AF77</f>
        <v>49016</v>
      </c>
      <c r="AG78" s="346">
        <f>AF78-AE78</f>
        <v>0</v>
      </c>
      <c r="AH78" s="346"/>
      <c r="AI78" s="346"/>
      <c r="AJ78" s="346"/>
      <c r="AK78" s="346"/>
      <c r="AL78" s="346"/>
      <c r="AM78" s="346">
        <f>AM76+AM77</f>
        <v>18669</v>
      </c>
      <c r="AN78" s="346">
        <f>AN76+AN77</f>
        <v>18669</v>
      </c>
      <c r="AO78" s="346">
        <f>AN78-AM78</f>
        <v>0</v>
      </c>
      <c r="AP78" s="346"/>
    </row>
    <row r="81" ht="13.5" customHeight="1" x14ac:dyDescent="0.25"/>
  </sheetData>
  <autoFilter ref="A12:BJ72" xr:uid="{00000000-0009-0000-0000-000004000000}"/>
  <mergeCells count="21">
    <mergeCell ref="A78:B78"/>
    <mergeCell ref="AA9:AD11"/>
    <mergeCell ref="A8:A12"/>
    <mergeCell ref="B8:B12"/>
    <mergeCell ref="C8:F11"/>
    <mergeCell ref="O9:R11"/>
    <mergeCell ref="C6:AD6"/>
    <mergeCell ref="A74:B74"/>
    <mergeCell ref="A75:B75"/>
    <mergeCell ref="A76:B76"/>
    <mergeCell ref="A77:B77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view="pageBreakPreview" zoomScale="82" zoomScaleNormal="80" zoomScaleSheetLayoutView="82" workbookViewId="0">
      <pane xSplit="2" ySplit="13" topLeftCell="AA14" activePane="bottomRight" state="frozen"/>
      <selection activeCell="W23" sqref="W23"/>
      <selection pane="topRight" activeCell="W23" sqref="W23"/>
      <selection pane="bottomLeft" activeCell="W23" sqref="W23"/>
      <selection pane="bottomRight" activeCell="AF20" sqref="AF20"/>
    </sheetView>
  </sheetViews>
  <sheetFormatPr defaultColWidth="9.140625" defaultRowHeight="15" x14ac:dyDescent="0.25"/>
  <cols>
    <col min="1" max="1" width="4.140625" style="7" customWidth="1"/>
    <col min="2" max="2" width="84.42578125" style="7" customWidth="1"/>
    <col min="3" max="3" width="20" style="7" customWidth="1"/>
    <col min="4" max="4" width="16.85546875" style="7" customWidth="1"/>
    <col min="5" max="5" width="12.85546875" style="7" customWidth="1"/>
    <col min="6" max="6" width="21.5703125" style="7" customWidth="1"/>
    <col min="7" max="7" width="19" style="7" customWidth="1"/>
    <col min="8" max="11" width="15.7109375" style="7" customWidth="1"/>
    <col min="12" max="12" width="18.5703125" style="7" customWidth="1"/>
    <col min="13" max="13" width="16.42578125" style="7" customWidth="1"/>
    <col min="14" max="14" width="16.85546875" style="7" customWidth="1"/>
    <col min="15" max="15" width="20.140625" style="7" customWidth="1"/>
    <col min="16" max="16" width="15" style="7" customWidth="1"/>
    <col min="17" max="17" width="15.28515625" style="7" customWidth="1"/>
    <col min="18" max="18" width="17" style="7" customWidth="1"/>
    <col min="19" max="19" width="18.42578125" style="7" customWidth="1"/>
    <col min="20" max="20" width="17.7109375" style="7" customWidth="1"/>
    <col min="21" max="21" width="13.5703125" style="7" customWidth="1"/>
    <col min="22" max="22" width="15.42578125" style="7" customWidth="1"/>
    <col min="23" max="23" width="14.28515625" style="7" customWidth="1"/>
    <col min="24" max="24" width="17.42578125" style="7" customWidth="1"/>
    <col min="25" max="25" width="18.5703125" style="7" customWidth="1"/>
    <col min="26" max="30" width="16.42578125" style="7" customWidth="1"/>
    <col min="31" max="31" width="17" style="7" customWidth="1"/>
    <col min="32" max="32" width="15.140625" style="7" customWidth="1"/>
    <col min="33" max="33" width="11.42578125" style="7" customWidth="1"/>
    <col min="34" max="34" width="12.42578125" style="7" customWidth="1"/>
    <col min="35" max="35" width="11" style="7" customWidth="1"/>
    <col min="36" max="37" width="17.5703125" style="7" customWidth="1"/>
    <col min="38" max="38" width="15.7109375" style="7" customWidth="1"/>
    <col min="39" max="40" width="17.5703125" style="286" hidden="1" customWidth="1"/>
    <col min="41" max="41" width="15.7109375" style="286" hidden="1" customWidth="1"/>
    <col min="42" max="43" width="17.5703125" style="286" hidden="1" customWidth="1"/>
    <col min="44" max="44" width="19" style="286" hidden="1" customWidth="1"/>
    <col min="45" max="45" width="9.140625" style="286"/>
    <col min="46" max="46" width="14.85546875" style="286" bestFit="1" customWidth="1"/>
    <col min="47" max="47" width="17.7109375" style="286" customWidth="1"/>
    <col min="48" max="16384" width="9.140625" style="7"/>
  </cols>
  <sheetData>
    <row r="1" spans="1:47" x14ac:dyDescent="0.25">
      <c r="W1" s="347" t="s">
        <v>26</v>
      </c>
      <c r="AL1" s="347" t="s">
        <v>26</v>
      </c>
      <c r="AO1" s="347"/>
      <c r="AR1" s="347" t="str">
        <f>AL1</f>
        <v>Приложение № 1</v>
      </c>
    </row>
    <row r="2" spans="1:47" x14ac:dyDescent="0.25">
      <c r="W2" s="347" t="s">
        <v>27</v>
      </c>
      <c r="AL2" s="347" t="s">
        <v>27</v>
      </c>
      <c r="AO2" s="347"/>
      <c r="AR2" s="347" t="str">
        <f t="shared" ref="AR2:AR4" si="0">AL2</f>
        <v>к протоколу заседания Комиссии</v>
      </c>
    </row>
    <row r="3" spans="1:47" x14ac:dyDescent="0.25">
      <c r="W3" s="347" t="s">
        <v>28</v>
      </c>
      <c r="AL3" s="347" t="s">
        <v>28</v>
      </c>
      <c r="AO3" s="347"/>
      <c r="AR3" s="347" t="str">
        <f t="shared" si="0"/>
        <v>по разработке ТП ОМС в Камчатском крае</v>
      </c>
    </row>
    <row r="4" spans="1:47" x14ac:dyDescent="0.25">
      <c r="W4" s="347" t="str">
        <f>'Скорая медицинская помощь'!$Q$4</f>
        <v>страхованию от 23.11.2023 года № 7/2023</v>
      </c>
      <c r="AL4" s="347" t="str">
        <f>'Скорая медицинская помощь'!$Q$4</f>
        <v>страхованию от 23.11.2023 года № 7/2023</v>
      </c>
      <c r="AO4" s="347"/>
      <c r="AR4" s="347" t="str">
        <f t="shared" si="0"/>
        <v>страхованию от 23.11.2023 года № 7/2023</v>
      </c>
    </row>
    <row r="5" spans="1:47" x14ac:dyDescent="0.25">
      <c r="T5" s="37"/>
      <c r="U5" s="37"/>
    </row>
    <row r="6" spans="1:47" x14ac:dyDescent="0.25">
      <c r="X6" s="37"/>
      <c r="AD6" s="37"/>
    </row>
    <row r="7" spans="1:47" x14ac:dyDescent="0.25">
      <c r="A7" s="460" t="s">
        <v>48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8"/>
      <c r="Y7" s="8"/>
      <c r="Z7" s="8"/>
      <c r="AA7" s="8"/>
      <c r="AB7" s="8"/>
      <c r="AC7" s="8"/>
      <c r="AD7" s="8"/>
      <c r="AE7" s="8"/>
      <c r="AF7" s="72"/>
      <c r="AG7" s="8"/>
      <c r="AH7" s="8"/>
      <c r="AI7" s="8"/>
      <c r="AJ7" s="73"/>
      <c r="AM7" s="287"/>
      <c r="AP7" s="287"/>
    </row>
    <row r="8" spans="1:47" ht="12.6" customHeight="1" x14ac:dyDescent="0.25">
      <c r="Q8" s="37"/>
      <c r="R8" s="74"/>
      <c r="S8" s="37"/>
    </row>
    <row r="9" spans="1:47" ht="12.75" customHeight="1" x14ac:dyDescent="0.25">
      <c r="A9" s="399" t="s">
        <v>0</v>
      </c>
      <c r="B9" s="383" t="s">
        <v>1</v>
      </c>
      <c r="C9" s="431" t="str">
        <f>'Скорая медицинская помощь'!D8</f>
        <v>Скорая медицинская помощь</v>
      </c>
      <c r="D9" s="432"/>
      <c r="E9" s="433"/>
      <c r="F9" s="431" t="s">
        <v>2</v>
      </c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432"/>
      <c r="W9" s="433"/>
      <c r="X9" s="431" t="str">
        <f>'Круглосуточный стационар'!C8</f>
        <v>Медицинская помощь в условиях круглосуточного стационара</v>
      </c>
      <c r="Y9" s="432"/>
      <c r="Z9" s="432"/>
      <c r="AA9" s="432" t="str">
        <f>'Круглосуточный стационар'!S8</f>
        <v>в том числе: высокотехнологичная медицинская помощь</v>
      </c>
      <c r="AB9" s="432"/>
      <c r="AC9" s="433"/>
      <c r="AD9" s="431" t="str">
        <f>'Дневной стационар'!C8</f>
        <v>Медицинская помощь в условиях дневного стационара</v>
      </c>
      <c r="AE9" s="432"/>
      <c r="AF9" s="432"/>
      <c r="AG9" s="432"/>
      <c r="AH9" s="432"/>
      <c r="AI9" s="433"/>
      <c r="AJ9" s="431" t="s">
        <v>5</v>
      </c>
      <c r="AK9" s="432"/>
      <c r="AL9" s="433"/>
      <c r="AM9" s="471" t="s">
        <v>50</v>
      </c>
      <c r="AN9" s="472"/>
      <c r="AO9" s="473"/>
      <c r="AP9" s="471" t="s">
        <v>51</v>
      </c>
      <c r="AQ9" s="472"/>
      <c r="AR9" s="473"/>
    </row>
    <row r="10" spans="1:47" ht="13.5" customHeight="1" x14ac:dyDescent="0.25">
      <c r="A10" s="400"/>
      <c r="B10" s="386"/>
      <c r="C10" s="459"/>
      <c r="D10" s="457"/>
      <c r="E10" s="458"/>
      <c r="F10" s="459" t="str">
        <f>Поликлиника!D11</f>
        <v xml:space="preserve">Комплексные посещения с профилактической целью </v>
      </c>
      <c r="G10" s="457"/>
      <c r="H10" s="457"/>
      <c r="I10" s="457" t="s">
        <v>46</v>
      </c>
      <c r="J10" s="457"/>
      <c r="K10" s="457"/>
      <c r="L10" s="457" t="str">
        <f>Поликлиника!U11</f>
        <v xml:space="preserve">Посещения с иной целью </v>
      </c>
      <c r="M10" s="457"/>
      <c r="N10" s="457"/>
      <c r="O10" s="457" t="str">
        <f>Поликлиника!BA11</f>
        <v>Посещения по неотложной помощи</v>
      </c>
      <c r="P10" s="457"/>
      <c r="Q10" s="457"/>
      <c r="R10" s="457" t="str">
        <f>Поликлиника!BQ11</f>
        <v>Обращения по заболеванию</v>
      </c>
      <c r="S10" s="457"/>
      <c r="T10" s="457"/>
      <c r="U10" s="457" t="str">
        <f>Поликлиника!CG11</f>
        <v>в том числе: диагностические исследования</v>
      </c>
      <c r="V10" s="457"/>
      <c r="W10" s="458"/>
      <c r="X10" s="459"/>
      <c r="Y10" s="457"/>
      <c r="Z10" s="457"/>
      <c r="AA10" s="457"/>
      <c r="AB10" s="457"/>
      <c r="AC10" s="458"/>
      <c r="AD10" s="459"/>
      <c r="AE10" s="457"/>
      <c r="AF10" s="457"/>
      <c r="AG10" s="457"/>
      <c r="AH10" s="457"/>
      <c r="AI10" s="458"/>
      <c r="AJ10" s="459"/>
      <c r="AK10" s="457"/>
      <c r="AL10" s="458"/>
      <c r="AM10" s="474"/>
      <c r="AN10" s="475"/>
      <c r="AO10" s="476"/>
      <c r="AP10" s="474"/>
      <c r="AQ10" s="475"/>
      <c r="AR10" s="476"/>
    </row>
    <row r="11" spans="1:47" ht="12" customHeight="1" x14ac:dyDescent="0.25">
      <c r="A11" s="400"/>
      <c r="B11" s="386"/>
      <c r="C11" s="459"/>
      <c r="D11" s="457"/>
      <c r="E11" s="458"/>
      <c r="F11" s="459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8"/>
      <c r="X11" s="459"/>
      <c r="Y11" s="457"/>
      <c r="Z11" s="457"/>
      <c r="AA11" s="457"/>
      <c r="AB11" s="457"/>
      <c r="AC11" s="458"/>
      <c r="AD11" s="459"/>
      <c r="AE11" s="457"/>
      <c r="AF11" s="457"/>
      <c r="AG11" s="457"/>
      <c r="AH11" s="457"/>
      <c r="AI11" s="458"/>
      <c r="AJ11" s="459"/>
      <c r="AK11" s="457"/>
      <c r="AL11" s="458"/>
      <c r="AM11" s="474"/>
      <c r="AN11" s="475"/>
      <c r="AO11" s="476"/>
      <c r="AP11" s="474"/>
      <c r="AQ11" s="475"/>
      <c r="AR11" s="476"/>
    </row>
    <row r="12" spans="1:47" ht="12.75" customHeight="1" x14ac:dyDescent="0.25">
      <c r="A12" s="400"/>
      <c r="B12" s="386"/>
      <c r="C12" s="459"/>
      <c r="D12" s="457"/>
      <c r="E12" s="458"/>
      <c r="F12" s="459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8"/>
      <c r="X12" s="459"/>
      <c r="Y12" s="457"/>
      <c r="Z12" s="457"/>
      <c r="AA12" s="457"/>
      <c r="AB12" s="457"/>
      <c r="AC12" s="458"/>
      <c r="AD12" s="459"/>
      <c r="AE12" s="457"/>
      <c r="AF12" s="457"/>
      <c r="AG12" s="457"/>
      <c r="AH12" s="457"/>
      <c r="AI12" s="458"/>
      <c r="AJ12" s="459"/>
      <c r="AK12" s="457"/>
      <c r="AL12" s="458"/>
      <c r="AM12" s="474"/>
      <c r="AN12" s="475"/>
      <c r="AO12" s="476"/>
      <c r="AP12" s="474"/>
      <c r="AQ12" s="475"/>
      <c r="AR12" s="476"/>
    </row>
    <row r="13" spans="1:47" s="9" customFormat="1" ht="120" customHeight="1" x14ac:dyDescent="0.25">
      <c r="A13" s="401"/>
      <c r="B13" s="477"/>
      <c r="C13" s="248" t="str">
        <f>'Скорая медицинская помощь'!D12</f>
        <v>Утвержденное плановое задание в соответствии с заседанием Комиссии 6/2023</v>
      </c>
      <c r="D13" s="249" t="str">
        <f>'Скорая медицинская помощь'!H12</f>
        <v>Проект планового задания для заседания Комиссии 7/2023</v>
      </c>
      <c r="E13" s="251" t="s">
        <v>3</v>
      </c>
      <c r="F13" s="248" t="str">
        <f>$C$13</f>
        <v>Утвержденное плановое задание в соответствии с заседанием Комиссии 6/2023</v>
      </c>
      <c r="G13" s="249" t="str">
        <f>$D$13</f>
        <v>Проект планового задания для заседания Комиссии 7/2023</v>
      </c>
      <c r="H13" s="250" t="s">
        <v>4</v>
      </c>
      <c r="I13" s="249" t="str">
        <f>$C$13</f>
        <v>Утвержденное плановое задание в соответствии с заседанием Комиссии 6/2023</v>
      </c>
      <c r="J13" s="249" t="str">
        <f>$D$13</f>
        <v>Проект планового задания для заседания Комиссии 7/2023</v>
      </c>
      <c r="K13" s="250" t="s">
        <v>4</v>
      </c>
      <c r="L13" s="249" t="str">
        <f>$C$13</f>
        <v>Утвержденное плановое задание в соответствии с заседанием Комиссии 6/2023</v>
      </c>
      <c r="M13" s="249" t="str">
        <f>$D$13</f>
        <v>Проект планового задания для заседания Комиссии 7/2023</v>
      </c>
      <c r="N13" s="250" t="s">
        <v>4</v>
      </c>
      <c r="O13" s="249" t="str">
        <f>$C$13</f>
        <v>Утвержденное плановое задание в соответствии с заседанием Комиссии 6/2023</v>
      </c>
      <c r="P13" s="249" t="str">
        <f>$D$13</f>
        <v>Проект планового задания для заседания Комиссии 7/2023</v>
      </c>
      <c r="Q13" s="250" t="s">
        <v>4</v>
      </c>
      <c r="R13" s="249" t="str">
        <f>$C$13</f>
        <v>Утвержденное плановое задание в соответствии с заседанием Комиссии 6/2023</v>
      </c>
      <c r="S13" s="249" t="str">
        <f>$D$13</f>
        <v>Проект планового задания для заседания Комиссии 7/2023</v>
      </c>
      <c r="T13" s="250" t="s">
        <v>4</v>
      </c>
      <c r="U13" s="249" t="str">
        <f>$C$13</f>
        <v>Утвержденное плановое задание в соответствии с заседанием Комиссии 6/2023</v>
      </c>
      <c r="V13" s="249" t="str">
        <f>$D$13</f>
        <v>Проект планового задания для заседания Комиссии 7/2023</v>
      </c>
      <c r="W13" s="251" t="s">
        <v>4</v>
      </c>
      <c r="X13" s="248" t="str">
        <f>$C$13</f>
        <v>Утвержденное плановое задание в соответствии с заседанием Комиссии 6/2023</v>
      </c>
      <c r="Y13" s="249" t="str">
        <f>$D$13</f>
        <v>Проект планового задания для заседания Комиссии 7/2023</v>
      </c>
      <c r="Z13" s="250" t="s">
        <v>4</v>
      </c>
      <c r="AA13" s="249" t="str">
        <f>$C$13</f>
        <v>Утвержденное плановое задание в соответствии с заседанием Комиссии 6/2023</v>
      </c>
      <c r="AB13" s="249" t="str">
        <f>$D$13</f>
        <v>Проект планового задания для заседания Комиссии 7/2023</v>
      </c>
      <c r="AC13" s="251" t="s">
        <v>4</v>
      </c>
      <c r="AD13" s="248" t="str">
        <f>$C$13</f>
        <v>Утвержденное плановое задание в соответствии с заседанием Комиссии 6/2023</v>
      </c>
      <c r="AE13" s="249" t="str">
        <f>$D$13</f>
        <v>Проект планового задания для заседания Комиссии 7/2023</v>
      </c>
      <c r="AF13" s="250" t="s">
        <v>4</v>
      </c>
      <c r="AG13" s="249" t="str">
        <f>$C$13</f>
        <v>Утвержденное плановое задание в соответствии с заседанием Комиссии 6/2023</v>
      </c>
      <c r="AH13" s="249" t="str">
        <f>$D$13</f>
        <v>Проект планового задания для заседания Комиссии 7/2023</v>
      </c>
      <c r="AI13" s="251" t="s">
        <v>4</v>
      </c>
      <c r="AJ13" s="248" t="str">
        <f>$C$13</f>
        <v>Утвержденное плановое задание в соответствии с заседанием Комиссии 6/2023</v>
      </c>
      <c r="AK13" s="249" t="str">
        <f>$D$13</f>
        <v>Проект планового задания для заседания Комиссии 7/2023</v>
      </c>
      <c r="AL13" s="251" t="s">
        <v>4</v>
      </c>
      <c r="AM13" s="288" t="str">
        <f>$C$13</f>
        <v>Утвержденное плановое задание в соответствии с заседанием Комиссии 6/2023</v>
      </c>
      <c r="AN13" s="289" t="str">
        <f>$D$13</f>
        <v>Проект планового задания для заседания Комиссии 7/2023</v>
      </c>
      <c r="AO13" s="290" t="s">
        <v>4</v>
      </c>
      <c r="AP13" s="288" t="str">
        <f>$C$13</f>
        <v>Утвержденное плановое задание в соответствии с заседанием Комиссии 6/2023</v>
      </c>
      <c r="AQ13" s="289" t="str">
        <f>$D$13</f>
        <v>Проект планового задания для заседания Комиссии 7/2023</v>
      </c>
      <c r="AR13" s="290" t="s">
        <v>4</v>
      </c>
      <c r="AS13" s="291"/>
      <c r="AT13" s="291"/>
      <c r="AU13" s="291"/>
    </row>
    <row r="14" spans="1:47" x14ac:dyDescent="0.25">
      <c r="A14" s="10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40">
        <f>'Скорая медицинская помощь'!E14</f>
        <v>0</v>
      </c>
      <c r="D14" s="212">
        <f>'Скорая медицинская помощь'!I14</f>
        <v>0</v>
      </c>
      <c r="E14" s="267">
        <f>D14-C14</f>
        <v>0</v>
      </c>
      <c r="F14" s="240">
        <f>Поликлиника!E14</f>
        <v>0</v>
      </c>
      <c r="G14" s="212">
        <f>Поликлиника!I14</f>
        <v>0</v>
      </c>
      <c r="H14" s="241">
        <f>G14-F14</f>
        <v>0</v>
      </c>
      <c r="I14" s="242">
        <f>Поликлиника!AL14</f>
        <v>0</v>
      </c>
      <c r="J14" s="242">
        <f>Поликлиника!AP14</f>
        <v>0</v>
      </c>
      <c r="K14" s="241">
        <f>J14-I14</f>
        <v>0</v>
      </c>
      <c r="L14" s="212">
        <f>Поликлиника!V14</f>
        <v>19206.82</v>
      </c>
      <c r="M14" s="212">
        <f>Поликлиника!Z14</f>
        <v>19206.82</v>
      </c>
      <c r="N14" s="241">
        <f>M14-L14</f>
        <v>0</v>
      </c>
      <c r="O14" s="219">
        <f>Поликлиника!BB14</f>
        <v>35024.89</v>
      </c>
      <c r="P14" s="219">
        <f>Поликлиника!BF14</f>
        <v>35024.89</v>
      </c>
      <c r="Q14" s="215">
        <f>P14-O14</f>
        <v>0</v>
      </c>
      <c r="R14" s="212">
        <f>Поликлиника!BR14</f>
        <v>47000.553039999999</v>
      </c>
      <c r="S14" s="212">
        <f>Поликлиника!BV14</f>
        <v>47000.553039999999</v>
      </c>
      <c r="T14" s="241">
        <f>S14-R14</f>
        <v>0</v>
      </c>
      <c r="U14" s="242">
        <f>Поликлиника!CH14</f>
        <v>32623.66604</v>
      </c>
      <c r="V14" s="242">
        <f>Поликлиника!CL14</f>
        <v>32623.66604</v>
      </c>
      <c r="W14" s="243">
        <f>V14-U14</f>
        <v>0</v>
      </c>
      <c r="X14" s="244">
        <f>'Круглосуточный стационар'!D14</f>
        <v>2216447.59</v>
      </c>
      <c r="Y14" s="245">
        <f>'Круглосуточный стационар'!H14</f>
        <v>2216447.59</v>
      </c>
      <c r="Z14" s="241">
        <f>Y14-X14</f>
        <v>0</v>
      </c>
      <c r="AA14" s="245">
        <f>'Круглосуточный стационар'!T14</f>
        <v>127709.64</v>
      </c>
      <c r="AB14" s="245">
        <f>'Круглосуточный стационар'!X14</f>
        <v>127709.64</v>
      </c>
      <c r="AC14" s="243">
        <f>AB14-AA14</f>
        <v>0</v>
      </c>
      <c r="AD14" s="240">
        <f>'Дневной стационар'!D14</f>
        <v>134949.72999999998</v>
      </c>
      <c r="AE14" s="212">
        <f>'Дневной стационар'!L14</f>
        <v>134949.72999999998</v>
      </c>
      <c r="AF14" s="241">
        <f>AE14-AD14</f>
        <v>0</v>
      </c>
      <c r="AG14" s="212"/>
      <c r="AH14" s="212"/>
      <c r="AI14" s="243">
        <f>AH14-AG14</f>
        <v>0</v>
      </c>
      <c r="AJ14" s="246">
        <f>C14+F14+I14+O14+R14+X14+AD14+AG14+L14</f>
        <v>2452629.5830399995</v>
      </c>
      <c r="AK14" s="252">
        <f>D14+G14+J14+P14+S14+Y14+AE14+AH14+M14</f>
        <v>2452629.5830399995</v>
      </c>
      <c r="AL14" s="247">
        <f>AK14-AJ14</f>
        <v>0</v>
      </c>
      <c r="AM14" s="292">
        <f>'[1]410001'!$W$15</f>
        <v>9483.1740000000009</v>
      </c>
      <c r="AN14" s="292">
        <f>'[1]410001'!$W$15</f>
        <v>9483.1740000000009</v>
      </c>
      <c r="AO14" s="293">
        <f>AN14-AM14</f>
        <v>0</v>
      </c>
      <c r="AP14" s="292">
        <f>AJ14-AM14</f>
        <v>2443146.4090399994</v>
      </c>
      <c r="AQ14" s="292">
        <f>AK14-AN14</f>
        <v>2443146.4090399994</v>
      </c>
      <c r="AR14" s="293">
        <f>AQ14-AP14</f>
        <v>0</v>
      </c>
      <c r="AT14" s="294"/>
      <c r="AU14" s="294"/>
    </row>
    <row r="15" spans="1:47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75">
        <f>'Скорая медицинская помощь'!E15</f>
        <v>0</v>
      </c>
      <c r="D15" s="76">
        <f>'Скорая медицинская помощь'!I15</f>
        <v>0</v>
      </c>
      <c r="E15" s="268">
        <f t="shared" ref="E15:E65" si="1">D15-C15</f>
        <v>0</v>
      </c>
      <c r="F15" s="75">
        <f>Поликлиника!E15</f>
        <v>0</v>
      </c>
      <c r="G15" s="76">
        <f>Поликлиника!I15</f>
        <v>0</v>
      </c>
      <c r="H15" s="77">
        <f t="shared" ref="H15:H65" si="2">G15-F15</f>
        <v>0</v>
      </c>
      <c r="I15" s="78">
        <f>Поликлиника!AL15</f>
        <v>0</v>
      </c>
      <c r="J15" s="78">
        <f>Поликлиника!AP15</f>
        <v>0</v>
      </c>
      <c r="K15" s="77">
        <f t="shared" ref="K15:K73" si="3">J15-I15</f>
        <v>0</v>
      </c>
      <c r="L15" s="76">
        <f>Поликлиника!V15</f>
        <v>9933.94</v>
      </c>
      <c r="M15" s="76">
        <f>Поликлиника!Z15</f>
        <v>9933.94</v>
      </c>
      <c r="N15" s="77">
        <f t="shared" ref="N15:N65" si="4">M15-L15</f>
        <v>0</v>
      </c>
      <c r="O15" s="79">
        <f>Поликлиника!BB15</f>
        <v>13616.2</v>
      </c>
      <c r="P15" s="79">
        <f>Поликлиника!BF15</f>
        <v>13616.2</v>
      </c>
      <c r="Q15" s="58">
        <f t="shared" ref="Q15:Q65" si="5">P15-O15</f>
        <v>0</v>
      </c>
      <c r="R15" s="76">
        <f>Поликлиника!BR15</f>
        <v>24142.347760000001</v>
      </c>
      <c r="S15" s="76">
        <f>Поликлиника!BV15</f>
        <v>24142.347760000001</v>
      </c>
      <c r="T15" s="77">
        <f t="shared" ref="T15:T65" si="6">S15-R15</f>
        <v>0</v>
      </c>
      <c r="U15" s="78">
        <f>Поликлиника!CH15</f>
        <v>12562.147760000002</v>
      </c>
      <c r="V15" s="78">
        <f>Поликлиника!CL15</f>
        <v>12562.147760000002</v>
      </c>
      <c r="W15" s="80">
        <f t="shared" ref="W15:W65" si="7">V15-U15</f>
        <v>0</v>
      </c>
      <c r="X15" s="81">
        <f>'Круглосуточный стационар'!D15</f>
        <v>510589.75999999995</v>
      </c>
      <c r="Y15" s="82">
        <f>'Круглосуточный стационар'!H15</f>
        <v>510589.75999999995</v>
      </c>
      <c r="Z15" s="77">
        <f t="shared" ref="Z15:Z65" si="8">Y15-X15</f>
        <v>0</v>
      </c>
      <c r="AA15" s="82">
        <f>'Круглосуточный стационар'!T15</f>
        <v>26998.68</v>
      </c>
      <c r="AB15" s="82">
        <f>'Круглосуточный стационар'!X15</f>
        <v>26998.68</v>
      </c>
      <c r="AC15" s="80">
        <f t="shared" ref="AC15:AC65" si="9">AB15-AA15</f>
        <v>0</v>
      </c>
      <c r="AD15" s="75">
        <f>'Дневной стационар'!D15</f>
        <v>79041.649000000005</v>
      </c>
      <c r="AE15" s="76">
        <f>'Дневной стационар'!L15</f>
        <v>79041.649000000005</v>
      </c>
      <c r="AF15" s="77">
        <f t="shared" ref="AF15:AF65" si="10">AE15-AD15</f>
        <v>0</v>
      </c>
      <c r="AG15" s="76"/>
      <c r="AH15" s="76"/>
      <c r="AI15" s="80">
        <f t="shared" ref="AI15:AI65" si="11">AH15-AG15</f>
        <v>0</v>
      </c>
      <c r="AJ15" s="83">
        <f t="shared" ref="AJ15:AJ73" si="12">C15+F15+I15+O15+R15+X15+AD15+AG15+L15</f>
        <v>637323.89675999992</v>
      </c>
      <c r="AK15" s="253">
        <f t="shared" ref="AK15:AK73" si="13">D15+G15+J15+P15+S15+Y15+AE15+AH15+M15</f>
        <v>637323.89675999992</v>
      </c>
      <c r="AL15" s="84">
        <f t="shared" ref="AL15:AL65" si="14">AK15-AJ15</f>
        <v>0</v>
      </c>
      <c r="AM15" s="292">
        <f>'[1]410002'!$W$15</f>
        <v>2324.1400000000003</v>
      </c>
      <c r="AN15" s="292">
        <f>'[1]410002'!$W$15</f>
        <v>2324.1400000000003</v>
      </c>
      <c r="AO15" s="293">
        <f t="shared" ref="AO15:AO71" si="15">AN15-AM15</f>
        <v>0</v>
      </c>
      <c r="AP15" s="292">
        <f t="shared" ref="AP15:AP73" si="16">AJ15-AM15</f>
        <v>634999.7567599999</v>
      </c>
      <c r="AQ15" s="292">
        <f t="shared" ref="AQ15:AQ73" si="17">AK15-AN15</f>
        <v>634999.7567599999</v>
      </c>
      <c r="AR15" s="293">
        <f t="shared" ref="AR15:AR71" si="18">AQ15-AP15</f>
        <v>0</v>
      </c>
      <c r="AT15" s="294"/>
      <c r="AU15" s="294"/>
    </row>
    <row r="16" spans="1:47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75">
        <f>'Скорая медицинская помощь'!E16</f>
        <v>0</v>
      </c>
      <c r="D16" s="76">
        <f>'Скорая медицинская помощь'!I16</f>
        <v>0</v>
      </c>
      <c r="E16" s="268">
        <f t="shared" si="1"/>
        <v>0</v>
      </c>
      <c r="F16" s="75">
        <f>Поликлиника!E16</f>
        <v>0</v>
      </c>
      <c r="G16" s="76">
        <f>Поликлиника!I16</f>
        <v>0</v>
      </c>
      <c r="H16" s="77">
        <f t="shared" si="2"/>
        <v>0</v>
      </c>
      <c r="I16" s="78">
        <f>Поликлиника!AL16</f>
        <v>0</v>
      </c>
      <c r="J16" s="78">
        <f>Поликлиника!AP16</f>
        <v>0</v>
      </c>
      <c r="K16" s="77">
        <f t="shared" si="3"/>
        <v>0</v>
      </c>
      <c r="L16" s="76">
        <f>Поликлиника!V16</f>
        <v>0</v>
      </c>
      <c r="M16" s="76">
        <f>Поликлиника!Z16</f>
        <v>0</v>
      </c>
      <c r="N16" s="77">
        <f t="shared" si="4"/>
        <v>0</v>
      </c>
      <c r="O16" s="79">
        <f>Поликлиника!BB16</f>
        <v>0</v>
      </c>
      <c r="P16" s="79">
        <f>Поликлиника!BF16</f>
        <v>0</v>
      </c>
      <c r="Q16" s="58">
        <f t="shared" si="5"/>
        <v>0</v>
      </c>
      <c r="R16" s="76">
        <f>Поликлиника!BR16</f>
        <v>84002.15</v>
      </c>
      <c r="S16" s="76">
        <f>Поликлиника!BV16</f>
        <v>84002.15</v>
      </c>
      <c r="T16" s="77">
        <f t="shared" si="6"/>
        <v>0</v>
      </c>
      <c r="U16" s="78">
        <f>Поликлиника!CH16</f>
        <v>0</v>
      </c>
      <c r="V16" s="78">
        <f>Поликлиника!CL16</f>
        <v>0</v>
      </c>
      <c r="W16" s="80">
        <f t="shared" si="7"/>
        <v>0</v>
      </c>
      <c r="X16" s="81">
        <f>'Круглосуточный стационар'!D16</f>
        <v>0</v>
      </c>
      <c r="Y16" s="82">
        <f>'Круглосуточный стационар'!H16</f>
        <v>0</v>
      </c>
      <c r="Z16" s="77">
        <f t="shared" si="8"/>
        <v>0</v>
      </c>
      <c r="AA16" s="82">
        <f>'Круглосуточный стационар'!T16</f>
        <v>0</v>
      </c>
      <c r="AB16" s="82">
        <f>'Круглосуточный стационар'!X16</f>
        <v>0</v>
      </c>
      <c r="AC16" s="80">
        <f t="shared" si="9"/>
        <v>0</v>
      </c>
      <c r="AD16" s="75">
        <f>'Дневной стационар'!D16</f>
        <v>0</v>
      </c>
      <c r="AE16" s="76">
        <f>'Дневной стационар'!L16</f>
        <v>0</v>
      </c>
      <c r="AF16" s="77">
        <f t="shared" si="10"/>
        <v>0</v>
      </c>
      <c r="AG16" s="76"/>
      <c r="AH16" s="76"/>
      <c r="AI16" s="80">
        <f t="shared" si="11"/>
        <v>0</v>
      </c>
      <c r="AJ16" s="83">
        <f t="shared" si="12"/>
        <v>84002.15</v>
      </c>
      <c r="AK16" s="253">
        <f t="shared" si="13"/>
        <v>84002.15</v>
      </c>
      <c r="AL16" s="84">
        <f t="shared" si="14"/>
        <v>0</v>
      </c>
      <c r="AM16" s="292">
        <f>'[1]410003'!$W$15</f>
        <v>0</v>
      </c>
      <c r="AN16" s="292">
        <f>'[1]410003'!$W$15</f>
        <v>0</v>
      </c>
      <c r="AO16" s="293">
        <f t="shared" si="15"/>
        <v>0</v>
      </c>
      <c r="AP16" s="292">
        <f t="shared" si="16"/>
        <v>84002.15</v>
      </c>
      <c r="AQ16" s="292">
        <f t="shared" si="17"/>
        <v>84002.15</v>
      </c>
      <c r="AR16" s="293">
        <f t="shared" si="18"/>
        <v>0</v>
      </c>
      <c r="AT16" s="294"/>
      <c r="AU16" s="294"/>
    </row>
    <row r="17" spans="1:47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75">
        <f>'Скорая медицинская помощь'!E17</f>
        <v>0</v>
      </c>
      <c r="D17" s="76">
        <f>'Скорая медицинская помощь'!I17</f>
        <v>0</v>
      </c>
      <c r="E17" s="268">
        <f t="shared" si="1"/>
        <v>0</v>
      </c>
      <c r="F17" s="75">
        <f>Поликлиника!E17</f>
        <v>0</v>
      </c>
      <c r="G17" s="76">
        <f>Поликлиника!I17</f>
        <v>0</v>
      </c>
      <c r="H17" s="77">
        <f t="shared" si="2"/>
        <v>0</v>
      </c>
      <c r="I17" s="78">
        <f>Поликлиника!AL17</f>
        <v>0</v>
      </c>
      <c r="J17" s="78">
        <f>Поликлиника!AP17</f>
        <v>0</v>
      </c>
      <c r="K17" s="77">
        <f t="shared" si="3"/>
        <v>0</v>
      </c>
      <c r="L17" s="76">
        <f>Поликлиника!V17</f>
        <v>4245</v>
      </c>
      <c r="M17" s="76">
        <f>Поликлиника!Z17</f>
        <v>4245</v>
      </c>
      <c r="N17" s="77">
        <f t="shared" si="4"/>
        <v>0</v>
      </c>
      <c r="O17" s="79">
        <f>Поликлиника!BB17</f>
        <v>0</v>
      </c>
      <c r="P17" s="79">
        <f>Поликлиника!BF17</f>
        <v>0</v>
      </c>
      <c r="Q17" s="58">
        <f t="shared" si="5"/>
        <v>0</v>
      </c>
      <c r="R17" s="76">
        <f>Поликлиника!BR17</f>
        <v>56143.6</v>
      </c>
      <c r="S17" s="76">
        <f>Поликлиника!BV17</f>
        <v>56143.6</v>
      </c>
      <c r="T17" s="77">
        <f t="shared" si="6"/>
        <v>0</v>
      </c>
      <c r="U17" s="78">
        <f>Поликлиника!CH17</f>
        <v>0</v>
      </c>
      <c r="V17" s="78">
        <f>Поликлиника!CL17</f>
        <v>0</v>
      </c>
      <c r="W17" s="80">
        <f t="shared" si="7"/>
        <v>0</v>
      </c>
      <c r="X17" s="81">
        <f>'Круглосуточный стационар'!D17</f>
        <v>87184.92</v>
      </c>
      <c r="Y17" s="82">
        <f>'Круглосуточный стационар'!H17</f>
        <v>87184.92</v>
      </c>
      <c r="Z17" s="77">
        <f t="shared" si="8"/>
        <v>0</v>
      </c>
      <c r="AA17" s="82">
        <f>'Круглосуточный стационар'!T17</f>
        <v>0</v>
      </c>
      <c r="AB17" s="82">
        <f>'Круглосуточный стационар'!X17</f>
        <v>0</v>
      </c>
      <c r="AC17" s="80">
        <f t="shared" si="9"/>
        <v>0</v>
      </c>
      <c r="AD17" s="75">
        <f>'Дневной стационар'!D17</f>
        <v>34789.269999999997</v>
      </c>
      <c r="AE17" s="76">
        <f>'Дневной стационар'!L17</f>
        <v>34789.269999999997</v>
      </c>
      <c r="AF17" s="77">
        <f t="shared" si="10"/>
        <v>0</v>
      </c>
      <c r="AG17" s="76"/>
      <c r="AH17" s="76"/>
      <c r="AI17" s="80">
        <f t="shared" si="11"/>
        <v>0</v>
      </c>
      <c r="AJ17" s="83">
        <f t="shared" si="12"/>
        <v>182362.78999999998</v>
      </c>
      <c r="AK17" s="253">
        <f t="shared" si="13"/>
        <v>182362.78999999998</v>
      </c>
      <c r="AL17" s="84">
        <f t="shared" si="14"/>
        <v>0</v>
      </c>
      <c r="AM17" s="292">
        <f>'[1]410004'!$W$15</f>
        <v>1202.6300000000001</v>
      </c>
      <c r="AN17" s="292">
        <f>'[1]410004'!$W$15</f>
        <v>1202.6300000000001</v>
      </c>
      <c r="AO17" s="293">
        <f t="shared" si="15"/>
        <v>0</v>
      </c>
      <c r="AP17" s="292">
        <f t="shared" si="16"/>
        <v>181160.15999999997</v>
      </c>
      <c r="AQ17" s="292">
        <f t="shared" si="17"/>
        <v>181160.15999999997</v>
      </c>
      <c r="AR17" s="293">
        <f t="shared" si="18"/>
        <v>0</v>
      </c>
      <c r="AT17" s="294"/>
      <c r="AU17" s="294"/>
    </row>
    <row r="18" spans="1:47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75">
        <f>'Скорая медицинская помощь'!E18</f>
        <v>0</v>
      </c>
      <c r="D18" s="76">
        <f>'Скорая медицинская помощь'!I18</f>
        <v>0</v>
      </c>
      <c r="E18" s="268">
        <f t="shared" si="1"/>
        <v>0</v>
      </c>
      <c r="F18" s="75">
        <f>Поликлиника!E18</f>
        <v>25187.34</v>
      </c>
      <c r="G18" s="76">
        <f>Поликлиника!I18</f>
        <v>32951.949999999997</v>
      </c>
      <c r="H18" s="77">
        <f t="shared" si="2"/>
        <v>7764.6099999999969</v>
      </c>
      <c r="I18" s="78">
        <f>Поликлиника!AL18</f>
        <v>21403.95</v>
      </c>
      <c r="J18" s="78">
        <f>Поликлиника!AP18</f>
        <v>17429.75</v>
      </c>
      <c r="K18" s="77">
        <f t="shared" si="3"/>
        <v>-3974.2000000000007</v>
      </c>
      <c r="L18" s="76">
        <f>Поликлиника!V18</f>
        <v>28440.69</v>
      </c>
      <c r="M18" s="76">
        <f>Поликлиника!Z18</f>
        <v>32414.89</v>
      </c>
      <c r="N18" s="77">
        <f t="shared" si="4"/>
        <v>3974.2000000000007</v>
      </c>
      <c r="O18" s="79">
        <f>Поликлиника!BB18</f>
        <v>4110.3700000000008</v>
      </c>
      <c r="P18" s="79">
        <f>Поликлиника!BF18</f>
        <v>4878.6400000000003</v>
      </c>
      <c r="Q18" s="58">
        <f t="shared" si="5"/>
        <v>768.26999999999953</v>
      </c>
      <c r="R18" s="76">
        <f>Поликлиника!BR18</f>
        <v>101345.71307</v>
      </c>
      <c r="S18" s="76">
        <f>Поликлиника!BV18</f>
        <v>101345.71307</v>
      </c>
      <c r="T18" s="77">
        <f t="shared" si="6"/>
        <v>0</v>
      </c>
      <c r="U18" s="78">
        <f>Поликлиника!CH18</f>
        <v>8515.7030699999996</v>
      </c>
      <c r="V18" s="78">
        <f>Поликлиника!CL18</f>
        <v>8515.7030699999996</v>
      </c>
      <c r="W18" s="80">
        <f t="shared" si="7"/>
        <v>0</v>
      </c>
      <c r="X18" s="81">
        <f>'Круглосуточный стационар'!D18</f>
        <v>0</v>
      </c>
      <c r="Y18" s="82">
        <f>'Круглосуточный стационар'!H18</f>
        <v>0</v>
      </c>
      <c r="Z18" s="77">
        <f t="shared" si="8"/>
        <v>0</v>
      </c>
      <c r="AA18" s="82">
        <f>'Круглосуточный стационар'!T18</f>
        <v>0</v>
      </c>
      <c r="AB18" s="82">
        <f>'Круглосуточный стационар'!X18</f>
        <v>0</v>
      </c>
      <c r="AC18" s="80">
        <f t="shared" si="9"/>
        <v>0</v>
      </c>
      <c r="AD18" s="75">
        <f>'Дневной стационар'!D18</f>
        <v>42637.990000000005</v>
      </c>
      <c r="AE18" s="76">
        <f>'Дневной стационар'!L18</f>
        <v>42637.990000000005</v>
      </c>
      <c r="AF18" s="77">
        <f t="shared" si="10"/>
        <v>0</v>
      </c>
      <c r="AG18" s="76"/>
      <c r="AH18" s="76"/>
      <c r="AI18" s="80">
        <f t="shared" si="11"/>
        <v>0</v>
      </c>
      <c r="AJ18" s="83">
        <f t="shared" si="12"/>
        <v>223126.05307000002</v>
      </c>
      <c r="AK18" s="253">
        <f t="shared" si="13"/>
        <v>231658.93307000003</v>
      </c>
      <c r="AL18" s="84">
        <f t="shared" si="14"/>
        <v>8532.8800000000047</v>
      </c>
      <c r="AM18" s="292">
        <f>'[1]410005'!$W$15</f>
        <v>5764.869999999999</v>
      </c>
      <c r="AN18" s="292">
        <f>'[1]410005'!$W$15</f>
        <v>5764.869999999999</v>
      </c>
      <c r="AO18" s="293">
        <f t="shared" si="15"/>
        <v>0</v>
      </c>
      <c r="AP18" s="292">
        <f t="shared" si="16"/>
        <v>217361.18307000003</v>
      </c>
      <c r="AQ18" s="292">
        <f t="shared" si="17"/>
        <v>225894.06307000003</v>
      </c>
      <c r="AR18" s="293">
        <f t="shared" si="18"/>
        <v>8532.8800000000047</v>
      </c>
      <c r="AT18" s="294"/>
      <c r="AU18" s="294"/>
    </row>
    <row r="19" spans="1:47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75">
        <f>'Скорая медицинская помощь'!E19</f>
        <v>0</v>
      </c>
      <c r="D19" s="76">
        <f>'Скорая медицинская помощь'!I19</f>
        <v>0</v>
      </c>
      <c r="E19" s="268">
        <f t="shared" si="1"/>
        <v>0</v>
      </c>
      <c r="F19" s="75">
        <f>Поликлиника!E19</f>
        <v>0</v>
      </c>
      <c r="G19" s="76">
        <f>Поликлиника!I19</f>
        <v>0</v>
      </c>
      <c r="H19" s="77">
        <f t="shared" si="2"/>
        <v>0</v>
      </c>
      <c r="I19" s="78">
        <f>Поликлиника!AL19</f>
        <v>44709.57</v>
      </c>
      <c r="J19" s="78">
        <f>Поликлиника!AP19</f>
        <v>45359.98</v>
      </c>
      <c r="K19" s="77">
        <f t="shared" si="3"/>
        <v>650.41000000000349</v>
      </c>
      <c r="L19" s="76">
        <f>Поликлиника!V19</f>
        <v>25076.690000000002</v>
      </c>
      <c r="M19" s="76">
        <f>Поликлиника!Z19</f>
        <v>25076.690000000002</v>
      </c>
      <c r="N19" s="77">
        <f t="shared" si="4"/>
        <v>0</v>
      </c>
      <c r="O19" s="79">
        <f>Поликлиника!BB19</f>
        <v>0</v>
      </c>
      <c r="P19" s="79">
        <f>Поликлиника!BF19</f>
        <v>0</v>
      </c>
      <c r="Q19" s="58">
        <f t="shared" si="5"/>
        <v>0</v>
      </c>
      <c r="R19" s="76">
        <f>Поликлиника!BR19</f>
        <v>287983.83419000002</v>
      </c>
      <c r="S19" s="76">
        <f>Поликлиника!BV19</f>
        <v>287983.83419000002</v>
      </c>
      <c r="T19" s="77">
        <f t="shared" si="6"/>
        <v>0</v>
      </c>
      <c r="U19" s="78">
        <f>Поликлиника!CH19</f>
        <v>231090.66419000001</v>
      </c>
      <c r="V19" s="78">
        <f>Поликлиника!CL19</f>
        <v>231090.66419000001</v>
      </c>
      <c r="W19" s="80">
        <f t="shared" si="7"/>
        <v>0</v>
      </c>
      <c r="X19" s="81">
        <f>'Круглосуточный стационар'!D19</f>
        <v>748903.94</v>
      </c>
      <c r="Y19" s="82">
        <f>'Круглосуточный стационар'!H19</f>
        <v>748903.94</v>
      </c>
      <c r="Z19" s="77">
        <f t="shared" si="8"/>
        <v>0</v>
      </c>
      <c r="AA19" s="82">
        <f>'Круглосуточный стационар'!T19</f>
        <v>33231.71</v>
      </c>
      <c r="AB19" s="82">
        <f>'Круглосуточный стационар'!X19</f>
        <v>33231.71</v>
      </c>
      <c r="AC19" s="80">
        <f t="shared" si="9"/>
        <v>0</v>
      </c>
      <c r="AD19" s="75">
        <f>'Дневной стационар'!D19</f>
        <v>721729.85000000009</v>
      </c>
      <c r="AE19" s="76">
        <f>'Дневной стационар'!L19</f>
        <v>721729.85000000009</v>
      </c>
      <c r="AF19" s="77">
        <f t="shared" si="10"/>
        <v>0</v>
      </c>
      <c r="AG19" s="76"/>
      <c r="AH19" s="76"/>
      <c r="AI19" s="80">
        <f t="shared" si="11"/>
        <v>0</v>
      </c>
      <c r="AJ19" s="83">
        <f t="shared" si="12"/>
        <v>1828403.8841900001</v>
      </c>
      <c r="AK19" s="253">
        <f t="shared" si="13"/>
        <v>1829054.29419</v>
      </c>
      <c r="AL19" s="84">
        <f t="shared" si="14"/>
        <v>650.40999999991618</v>
      </c>
      <c r="AM19" s="292">
        <f>'[1]410006'!$W$15</f>
        <v>5059.0300000000007</v>
      </c>
      <c r="AN19" s="292">
        <f>'[1]410006'!$W$15</f>
        <v>5059.0300000000007</v>
      </c>
      <c r="AO19" s="293">
        <f t="shared" si="15"/>
        <v>0</v>
      </c>
      <c r="AP19" s="292">
        <f t="shared" si="16"/>
        <v>1823344.8541900001</v>
      </c>
      <c r="AQ19" s="292">
        <f t="shared" si="17"/>
        <v>1823995.26419</v>
      </c>
      <c r="AR19" s="293">
        <f t="shared" si="18"/>
        <v>650.40999999991618</v>
      </c>
      <c r="AT19" s="294"/>
      <c r="AU19" s="294"/>
    </row>
    <row r="20" spans="1:47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75">
        <f>'Скорая медицинская помощь'!E20</f>
        <v>14091.34</v>
      </c>
      <c r="D20" s="76">
        <f>'Скорая медицинская помощь'!I20</f>
        <v>14091.34</v>
      </c>
      <c r="E20" s="268">
        <f t="shared" si="1"/>
        <v>0</v>
      </c>
      <c r="F20" s="75">
        <f>Поликлиника!E20</f>
        <v>14039.32</v>
      </c>
      <c r="G20" s="76">
        <f>Поликлиника!I20</f>
        <v>14039.32</v>
      </c>
      <c r="H20" s="77">
        <f t="shared" si="2"/>
        <v>0</v>
      </c>
      <c r="I20" s="78">
        <f>Поликлиника!AL20</f>
        <v>638.49</v>
      </c>
      <c r="J20" s="78">
        <f>Поликлиника!AP20</f>
        <v>1650.1100000000001</v>
      </c>
      <c r="K20" s="77">
        <f t="shared" si="3"/>
        <v>1011.6200000000001</v>
      </c>
      <c r="L20" s="76">
        <f>Поликлиника!V20</f>
        <v>21493.499999999996</v>
      </c>
      <c r="M20" s="76">
        <f>Поликлиника!Z20</f>
        <v>20481.879999999997</v>
      </c>
      <c r="N20" s="77">
        <f t="shared" si="4"/>
        <v>-1011.619999999999</v>
      </c>
      <c r="O20" s="79">
        <f>Поликлиника!BB20</f>
        <v>2849.68</v>
      </c>
      <c r="P20" s="79">
        <f>Поликлиника!BF20</f>
        <v>2849.68</v>
      </c>
      <c r="Q20" s="58">
        <f t="shared" si="5"/>
        <v>0</v>
      </c>
      <c r="R20" s="76">
        <f>Поликлиника!BR20</f>
        <v>149877.51999999999</v>
      </c>
      <c r="S20" s="76">
        <f>Поликлиника!BV20</f>
        <v>149877.51999999999</v>
      </c>
      <c r="T20" s="77">
        <f t="shared" si="6"/>
        <v>0</v>
      </c>
      <c r="U20" s="78">
        <f>Поликлиника!CH20</f>
        <v>0</v>
      </c>
      <c r="V20" s="78">
        <f>Поликлиника!CL20</f>
        <v>0</v>
      </c>
      <c r="W20" s="80">
        <f t="shared" si="7"/>
        <v>0</v>
      </c>
      <c r="X20" s="81">
        <f>'Круглосуточный стационар'!D20</f>
        <v>66640.160000000003</v>
      </c>
      <c r="Y20" s="82">
        <f>'Круглосуточный стационар'!H20</f>
        <v>66640.160000000003</v>
      </c>
      <c r="Z20" s="77">
        <f t="shared" si="8"/>
        <v>0</v>
      </c>
      <c r="AA20" s="82">
        <f>'Круглосуточный стационар'!T20</f>
        <v>0</v>
      </c>
      <c r="AB20" s="82">
        <f>'Круглосуточный стационар'!X20</f>
        <v>0</v>
      </c>
      <c r="AC20" s="80">
        <f t="shared" si="9"/>
        <v>0</v>
      </c>
      <c r="AD20" s="75">
        <f>'Дневной стационар'!D20</f>
        <v>14842.109999999997</v>
      </c>
      <c r="AE20" s="76">
        <f>'Дневной стационар'!L20</f>
        <v>14842.109999999997</v>
      </c>
      <c r="AF20" s="77">
        <f t="shared" si="10"/>
        <v>0</v>
      </c>
      <c r="AG20" s="76"/>
      <c r="AH20" s="76"/>
      <c r="AI20" s="80">
        <f t="shared" si="11"/>
        <v>0</v>
      </c>
      <c r="AJ20" s="83">
        <f t="shared" si="12"/>
        <v>284472.12</v>
      </c>
      <c r="AK20" s="253">
        <f t="shared" si="13"/>
        <v>284472.12</v>
      </c>
      <c r="AL20" s="84">
        <f t="shared" si="14"/>
        <v>0</v>
      </c>
      <c r="AM20" s="292">
        <f>'[1]410007'!$W$15</f>
        <v>2447.4399999999996</v>
      </c>
      <c r="AN20" s="292">
        <f>'[1]410007'!$W$15</f>
        <v>2447.4399999999996</v>
      </c>
      <c r="AO20" s="293">
        <f t="shared" si="15"/>
        <v>0</v>
      </c>
      <c r="AP20" s="292">
        <f t="shared" si="16"/>
        <v>282024.68</v>
      </c>
      <c r="AQ20" s="292">
        <f t="shared" si="17"/>
        <v>282024.68</v>
      </c>
      <c r="AR20" s="293">
        <f t="shared" si="18"/>
        <v>0</v>
      </c>
      <c r="AT20" s="294"/>
      <c r="AU20" s="294"/>
    </row>
    <row r="21" spans="1:47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75">
        <f>'Скорая медицинская помощь'!E21</f>
        <v>0</v>
      </c>
      <c r="D21" s="76">
        <f>'Скорая медицинская помощь'!I21</f>
        <v>0</v>
      </c>
      <c r="E21" s="268">
        <f t="shared" si="1"/>
        <v>0</v>
      </c>
      <c r="F21" s="75">
        <f>Поликлиника!E21</f>
        <v>54791.05</v>
      </c>
      <c r="G21" s="76">
        <f>Поликлиника!I21</f>
        <v>54791.05</v>
      </c>
      <c r="H21" s="77">
        <f t="shared" si="2"/>
        <v>0</v>
      </c>
      <c r="I21" s="78">
        <f>Поликлиника!AL21</f>
        <v>17638.29</v>
      </c>
      <c r="J21" s="78">
        <f>Поликлиника!AP21</f>
        <v>16566.11</v>
      </c>
      <c r="K21" s="77">
        <f t="shared" si="3"/>
        <v>-1072.1800000000003</v>
      </c>
      <c r="L21" s="76">
        <f>Поликлиника!V21</f>
        <v>47658.950000000004</v>
      </c>
      <c r="M21" s="76">
        <f>Поликлиника!Z21</f>
        <v>48731.130000000012</v>
      </c>
      <c r="N21" s="77">
        <f t="shared" si="4"/>
        <v>1072.1800000000076</v>
      </c>
      <c r="O21" s="79">
        <f>Поликлиника!BB21</f>
        <v>13207.689999999999</v>
      </c>
      <c r="P21" s="79">
        <f>Поликлиника!BF21</f>
        <v>13207.689999999999</v>
      </c>
      <c r="Q21" s="58">
        <f t="shared" si="5"/>
        <v>0</v>
      </c>
      <c r="R21" s="76">
        <f>Поликлиника!BR21</f>
        <v>299144.13660000003</v>
      </c>
      <c r="S21" s="76">
        <f>Поликлиника!BV21</f>
        <v>299144.13660000003</v>
      </c>
      <c r="T21" s="77">
        <f t="shared" si="6"/>
        <v>0</v>
      </c>
      <c r="U21" s="78">
        <f>Поликлиника!CH21</f>
        <v>5484.7566000000006</v>
      </c>
      <c r="V21" s="78">
        <f>Поликлиника!CL21</f>
        <v>5484.7566000000006</v>
      </c>
      <c r="W21" s="80">
        <f t="shared" si="7"/>
        <v>0</v>
      </c>
      <c r="X21" s="81">
        <f>'Круглосуточный стационар'!D21</f>
        <v>305635.31</v>
      </c>
      <c r="Y21" s="82">
        <f>'Круглосуточный стационар'!H21</f>
        <v>305635.31</v>
      </c>
      <c r="Z21" s="77">
        <f t="shared" si="8"/>
        <v>0</v>
      </c>
      <c r="AA21" s="82">
        <f>'Круглосуточный стационар'!T21</f>
        <v>0</v>
      </c>
      <c r="AB21" s="82">
        <f>'Круглосуточный стационар'!X21</f>
        <v>0</v>
      </c>
      <c r="AC21" s="80">
        <f t="shared" si="9"/>
        <v>0</v>
      </c>
      <c r="AD21" s="75">
        <f>'Дневной стационар'!D21</f>
        <v>13425.75</v>
      </c>
      <c r="AE21" s="76">
        <f>'Дневной стационар'!L21</f>
        <v>13425.75</v>
      </c>
      <c r="AF21" s="77">
        <f t="shared" si="10"/>
        <v>0</v>
      </c>
      <c r="AG21" s="76"/>
      <c r="AH21" s="76"/>
      <c r="AI21" s="80">
        <f t="shared" si="11"/>
        <v>0</v>
      </c>
      <c r="AJ21" s="83">
        <f t="shared" si="12"/>
        <v>751501.17659999989</v>
      </c>
      <c r="AK21" s="253">
        <f t="shared" si="13"/>
        <v>751501.17660000001</v>
      </c>
      <c r="AL21" s="84">
        <f t="shared" si="14"/>
        <v>0</v>
      </c>
      <c r="AM21" s="292">
        <f>'[1]410008'!$W$15</f>
        <v>18276.624</v>
      </c>
      <c r="AN21" s="292">
        <f>'[1]410008'!$W$15</f>
        <v>18276.624</v>
      </c>
      <c r="AO21" s="293">
        <f t="shared" si="15"/>
        <v>0</v>
      </c>
      <c r="AP21" s="292">
        <f t="shared" si="16"/>
        <v>733224.55259999994</v>
      </c>
      <c r="AQ21" s="292">
        <f t="shared" si="17"/>
        <v>733224.55260000005</v>
      </c>
      <c r="AR21" s="293">
        <f t="shared" si="18"/>
        <v>0</v>
      </c>
      <c r="AT21" s="294"/>
      <c r="AU21" s="294"/>
    </row>
    <row r="22" spans="1:47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75">
        <f>'Скорая медицинская помощь'!E22</f>
        <v>0</v>
      </c>
      <c r="D22" s="76">
        <f>'Скорая медицинская помощь'!I22</f>
        <v>0</v>
      </c>
      <c r="E22" s="268">
        <f t="shared" si="1"/>
        <v>0</v>
      </c>
      <c r="F22" s="75">
        <f>Поликлиника!E22</f>
        <v>85347.65</v>
      </c>
      <c r="G22" s="76">
        <f>Поликлиника!I22</f>
        <v>85347.65</v>
      </c>
      <c r="H22" s="77">
        <f t="shared" si="2"/>
        <v>0</v>
      </c>
      <c r="I22" s="78">
        <f>Поликлиника!AL22</f>
        <v>6330.3</v>
      </c>
      <c r="J22" s="78">
        <f>Поликлиника!AP22</f>
        <v>5610.47</v>
      </c>
      <c r="K22" s="77">
        <f t="shared" si="3"/>
        <v>-719.82999999999993</v>
      </c>
      <c r="L22" s="76">
        <f>Поликлиника!V22</f>
        <v>88762</v>
      </c>
      <c r="M22" s="76">
        <f>Поликлиника!Z22</f>
        <v>89481.83</v>
      </c>
      <c r="N22" s="77">
        <f t="shared" si="4"/>
        <v>719.83000000000175</v>
      </c>
      <c r="O22" s="79">
        <f>Поликлиника!BB22</f>
        <v>6801.1299999999992</v>
      </c>
      <c r="P22" s="79">
        <f>Поликлиника!BF22</f>
        <v>6801.1299999999992</v>
      </c>
      <c r="Q22" s="58">
        <f t="shared" si="5"/>
        <v>0</v>
      </c>
      <c r="R22" s="76">
        <f>Поликлиника!BR22</f>
        <v>181632.13722999999</v>
      </c>
      <c r="S22" s="76">
        <f>Поликлиника!BV22</f>
        <v>181632.13722999999</v>
      </c>
      <c r="T22" s="77">
        <f t="shared" si="6"/>
        <v>0</v>
      </c>
      <c r="U22" s="78">
        <f>Поликлиника!CH22</f>
        <v>17988.277229999996</v>
      </c>
      <c r="V22" s="78">
        <f>Поликлиника!CL22</f>
        <v>17988.277229999996</v>
      </c>
      <c r="W22" s="80">
        <f t="shared" si="7"/>
        <v>0</v>
      </c>
      <c r="X22" s="81">
        <f>'Круглосуточный стационар'!D22</f>
        <v>762753.68</v>
      </c>
      <c r="Y22" s="82">
        <f>'Круглосуточный стационар'!H22</f>
        <v>762753.68</v>
      </c>
      <c r="Z22" s="77">
        <f t="shared" si="8"/>
        <v>0</v>
      </c>
      <c r="AA22" s="82">
        <f>'Круглосуточный стационар'!T22</f>
        <v>8041.77</v>
      </c>
      <c r="AB22" s="82">
        <f>'Круглосуточный стационар'!X22</f>
        <v>8041.77</v>
      </c>
      <c r="AC22" s="80">
        <f t="shared" si="9"/>
        <v>0</v>
      </c>
      <c r="AD22" s="75">
        <f>'Дневной стационар'!D22</f>
        <v>13619.9</v>
      </c>
      <c r="AE22" s="76">
        <f>'Дневной стационар'!L22</f>
        <v>13619.9</v>
      </c>
      <c r="AF22" s="77">
        <f t="shared" si="10"/>
        <v>0</v>
      </c>
      <c r="AG22" s="76"/>
      <c r="AH22" s="76"/>
      <c r="AI22" s="80">
        <f t="shared" si="11"/>
        <v>0</v>
      </c>
      <c r="AJ22" s="83">
        <f t="shared" si="12"/>
        <v>1145246.7972299999</v>
      </c>
      <c r="AK22" s="253">
        <f t="shared" si="13"/>
        <v>1145246.7972300001</v>
      </c>
      <c r="AL22" s="84">
        <f t="shared" si="14"/>
        <v>0</v>
      </c>
      <c r="AM22" s="292">
        <f>'[1]410009'!$W$15</f>
        <v>47204.578000000001</v>
      </c>
      <c r="AN22" s="292">
        <f>'[1]410009'!$W$15</f>
        <v>47204.578000000001</v>
      </c>
      <c r="AO22" s="293">
        <f t="shared" si="15"/>
        <v>0</v>
      </c>
      <c r="AP22" s="292">
        <f t="shared" si="16"/>
        <v>1098042.2192299999</v>
      </c>
      <c r="AQ22" s="292">
        <f t="shared" si="17"/>
        <v>1098042.2192300002</v>
      </c>
      <c r="AR22" s="293">
        <f t="shared" si="18"/>
        <v>0</v>
      </c>
      <c r="AT22" s="294"/>
      <c r="AU22" s="294"/>
    </row>
    <row r="23" spans="1:47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75">
        <f>'Скорая медицинская помощь'!E23</f>
        <v>0</v>
      </c>
      <c r="D23" s="76">
        <f>'Скорая медицинская помощь'!I23</f>
        <v>0</v>
      </c>
      <c r="E23" s="268">
        <f t="shared" si="1"/>
        <v>0</v>
      </c>
      <c r="F23" s="75">
        <f>Поликлиника!E23</f>
        <v>0</v>
      </c>
      <c r="G23" s="76">
        <f>Поликлиника!I23</f>
        <v>0</v>
      </c>
      <c r="H23" s="77">
        <f t="shared" si="2"/>
        <v>0</v>
      </c>
      <c r="I23" s="78">
        <f>Поликлиника!AL23</f>
        <v>0</v>
      </c>
      <c r="J23" s="78">
        <f>Поликлиника!AP23</f>
        <v>0</v>
      </c>
      <c r="K23" s="77">
        <f t="shared" si="3"/>
        <v>0</v>
      </c>
      <c r="L23" s="76">
        <f>Поликлиника!V23</f>
        <v>0</v>
      </c>
      <c r="M23" s="76">
        <f>Поликлиника!Z23</f>
        <v>0</v>
      </c>
      <c r="N23" s="77">
        <f t="shared" si="4"/>
        <v>0</v>
      </c>
      <c r="O23" s="79">
        <f>Поликлиника!BB23</f>
        <v>0</v>
      </c>
      <c r="P23" s="79">
        <f>Поликлиника!BF23</f>
        <v>0</v>
      </c>
      <c r="Q23" s="58">
        <f t="shared" si="5"/>
        <v>0</v>
      </c>
      <c r="R23" s="76">
        <f>Поликлиника!BR23</f>
        <v>0</v>
      </c>
      <c r="S23" s="76">
        <f>Поликлиника!BV23</f>
        <v>0</v>
      </c>
      <c r="T23" s="77">
        <f t="shared" si="6"/>
        <v>0</v>
      </c>
      <c r="U23" s="78">
        <f>Поликлиника!CH23</f>
        <v>0</v>
      </c>
      <c r="V23" s="78">
        <f>Поликлиника!CL23</f>
        <v>0</v>
      </c>
      <c r="W23" s="80">
        <f t="shared" si="7"/>
        <v>0</v>
      </c>
      <c r="X23" s="81">
        <f>'Круглосуточный стационар'!D23</f>
        <v>129983.79000000001</v>
      </c>
      <c r="Y23" s="82">
        <f>'Круглосуточный стационар'!H23</f>
        <v>129983.79000000001</v>
      </c>
      <c r="Z23" s="77">
        <f t="shared" si="8"/>
        <v>0</v>
      </c>
      <c r="AA23" s="82">
        <f>'Круглосуточный стационар'!T23</f>
        <v>0</v>
      </c>
      <c r="AB23" s="82">
        <f>'Круглосуточный стационар'!X23</f>
        <v>0</v>
      </c>
      <c r="AC23" s="80">
        <f t="shared" si="9"/>
        <v>0</v>
      </c>
      <c r="AD23" s="75">
        <f>'Дневной стационар'!D23</f>
        <v>0</v>
      </c>
      <c r="AE23" s="76">
        <f>'Дневной стационар'!L23</f>
        <v>0</v>
      </c>
      <c r="AF23" s="77">
        <f t="shared" si="10"/>
        <v>0</v>
      </c>
      <c r="AG23" s="76"/>
      <c r="AH23" s="76"/>
      <c r="AI23" s="80">
        <f t="shared" si="11"/>
        <v>0</v>
      </c>
      <c r="AJ23" s="83">
        <f t="shared" si="12"/>
        <v>129983.79000000001</v>
      </c>
      <c r="AK23" s="253">
        <f t="shared" si="13"/>
        <v>129983.79000000001</v>
      </c>
      <c r="AL23" s="84">
        <f t="shared" si="14"/>
        <v>0</v>
      </c>
      <c r="AM23" s="292">
        <f>'[1]410010'!$W$15</f>
        <v>3116.5200000000004</v>
      </c>
      <c r="AN23" s="292">
        <f>'[1]410010'!$W$15</f>
        <v>3116.5200000000004</v>
      </c>
      <c r="AO23" s="293">
        <f t="shared" si="15"/>
        <v>0</v>
      </c>
      <c r="AP23" s="292">
        <f t="shared" si="16"/>
        <v>126867.27</v>
      </c>
      <c r="AQ23" s="292">
        <f t="shared" si="17"/>
        <v>126867.27</v>
      </c>
      <c r="AR23" s="293">
        <f t="shared" si="18"/>
        <v>0</v>
      </c>
      <c r="AT23" s="294"/>
      <c r="AU23" s="294"/>
    </row>
    <row r="24" spans="1:47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75">
        <f>'Скорая медицинская помощь'!E24</f>
        <v>0</v>
      </c>
      <c r="D24" s="76">
        <f>'Скорая медицинская помощь'!I24</f>
        <v>0</v>
      </c>
      <c r="E24" s="268">
        <f t="shared" si="1"/>
        <v>0</v>
      </c>
      <c r="F24" s="75">
        <f>Поликлиника!E24</f>
        <v>146063.52000000002</v>
      </c>
      <c r="G24" s="76">
        <f>Поликлиника!I24</f>
        <v>146063.52000000002</v>
      </c>
      <c r="H24" s="77">
        <f t="shared" si="2"/>
        <v>0</v>
      </c>
      <c r="I24" s="78">
        <f>Поликлиника!AL24</f>
        <v>32298.1</v>
      </c>
      <c r="J24" s="78">
        <f>Поликлиника!AP24</f>
        <v>32298.1</v>
      </c>
      <c r="K24" s="77">
        <f t="shared" si="3"/>
        <v>0</v>
      </c>
      <c r="L24" s="76">
        <f>Поликлиника!V24</f>
        <v>51007.270000000011</v>
      </c>
      <c r="M24" s="76">
        <f>Поликлиника!Z24</f>
        <v>51007.270000000011</v>
      </c>
      <c r="N24" s="77">
        <f t="shared" si="4"/>
        <v>0</v>
      </c>
      <c r="O24" s="79">
        <f>Поликлиника!BB24</f>
        <v>67766.5</v>
      </c>
      <c r="P24" s="79">
        <f>Поликлиника!BF24</f>
        <v>67766.5</v>
      </c>
      <c r="Q24" s="58">
        <f t="shared" si="5"/>
        <v>0</v>
      </c>
      <c r="R24" s="76">
        <f>Поликлиника!BR24</f>
        <v>64771.611129999998</v>
      </c>
      <c r="S24" s="76">
        <f>Поликлиника!BV24</f>
        <v>64771.611129999998</v>
      </c>
      <c r="T24" s="77">
        <f t="shared" si="6"/>
        <v>0</v>
      </c>
      <c r="U24" s="78">
        <f>Поликлиника!CH24</f>
        <v>3310.9711299999999</v>
      </c>
      <c r="V24" s="78">
        <f>Поликлиника!CL24</f>
        <v>3310.9711299999999</v>
      </c>
      <c r="W24" s="80">
        <f t="shared" si="7"/>
        <v>0</v>
      </c>
      <c r="X24" s="81">
        <f>'Круглосуточный стационар'!D24</f>
        <v>0</v>
      </c>
      <c r="Y24" s="82">
        <f>'Круглосуточный стационар'!H24</f>
        <v>0</v>
      </c>
      <c r="Z24" s="77">
        <f t="shared" si="8"/>
        <v>0</v>
      </c>
      <c r="AA24" s="82">
        <f>'Круглосуточный стационар'!T24</f>
        <v>0</v>
      </c>
      <c r="AB24" s="82">
        <f>'Круглосуточный стационар'!X24</f>
        <v>0</v>
      </c>
      <c r="AC24" s="80">
        <f t="shared" si="9"/>
        <v>0</v>
      </c>
      <c r="AD24" s="75">
        <f>'Дневной стационар'!D24</f>
        <v>53419.68</v>
      </c>
      <c r="AE24" s="76">
        <f>'Дневной стационар'!L24</f>
        <v>53419.68</v>
      </c>
      <c r="AF24" s="77">
        <f t="shared" si="10"/>
        <v>0</v>
      </c>
      <c r="AG24" s="76"/>
      <c r="AH24" s="76"/>
      <c r="AI24" s="80">
        <f t="shared" si="11"/>
        <v>0</v>
      </c>
      <c r="AJ24" s="83">
        <f t="shared" si="12"/>
        <v>415326.68113000004</v>
      </c>
      <c r="AK24" s="253">
        <f t="shared" si="13"/>
        <v>415326.68113000004</v>
      </c>
      <c r="AL24" s="84">
        <f t="shared" si="14"/>
        <v>0</v>
      </c>
      <c r="AM24" s="292">
        <f>'[1]410011'!$W$15</f>
        <v>23752.58</v>
      </c>
      <c r="AN24" s="292">
        <f>'[1]410011'!$W$15</f>
        <v>23752.58</v>
      </c>
      <c r="AO24" s="293">
        <f t="shared" si="15"/>
        <v>0</v>
      </c>
      <c r="AP24" s="292">
        <f t="shared" si="16"/>
        <v>391574.10113000002</v>
      </c>
      <c r="AQ24" s="292">
        <f t="shared" si="17"/>
        <v>391574.10113000002</v>
      </c>
      <c r="AR24" s="293">
        <f t="shared" si="18"/>
        <v>0</v>
      </c>
      <c r="AT24" s="294"/>
      <c r="AU24" s="294"/>
    </row>
    <row r="25" spans="1:47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75">
        <f>'Скорая медицинская помощь'!E25</f>
        <v>0</v>
      </c>
      <c r="D25" s="76">
        <f>'Скорая медицинская помощь'!I25</f>
        <v>0</v>
      </c>
      <c r="E25" s="268">
        <f t="shared" si="1"/>
        <v>0</v>
      </c>
      <c r="F25" s="75">
        <f>Поликлиника!E25</f>
        <v>137112.89000000001</v>
      </c>
      <c r="G25" s="76">
        <f>Поликлиника!I25</f>
        <v>137112.89000000001</v>
      </c>
      <c r="H25" s="77">
        <f t="shared" si="2"/>
        <v>0</v>
      </c>
      <c r="I25" s="78">
        <f>Поликлиника!AL25</f>
        <v>20379.03</v>
      </c>
      <c r="J25" s="78">
        <f>Поликлиника!AP25</f>
        <v>31132.05</v>
      </c>
      <c r="K25" s="77">
        <f t="shared" si="3"/>
        <v>10753.02</v>
      </c>
      <c r="L25" s="76">
        <f>Поликлиника!V25</f>
        <v>90247.650000000009</v>
      </c>
      <c r="M25" s="76">
        <f>Поликлиника!Z25</f>
        <v>79494.630000000019</v>
      </c>
      <c r="N25" s="77">
        <f t="shared" si="4"/>
        <v>-10753.01999999999</v>
      </c>
      <c r="O25" s="79">
        <f>Поликлиника!BB25</f>
        <v>23594.85</v>
      </c>
      <c r="P25" s="79">
        <f>Поликлиника!BF25</f>
        <v>23594.85</v>
      </c>
      <c r="Q25" s="58">
        <f t="shared" si="5"/>
        <v>0</v>
      </c>
      <c r="R25" s="76">
        <f>Поликлиника!BR25</f>
        <v>62502.585679999989</v>
      </c>
      <c r="S25" s="76">
        <f>Поликлиника!BV25</f>
        <v>62502.585679999989</v>
      </c>
      <c r="T25" s="77">
        <f t="shared" si="6"/>
        <v>0</v>
      </c>
      <c r="U25" s="78">
        <f>Поликлиника!CH25</f>
        <v>6192.3656799999999</v>
      </c>
      <c r="V25" s="78">
        <f>Поликлиника!CL25</f>
        <v>6192.3656799999999</v>
      </c>
      <c r="W25" s="80">
        <f t="shared" si="7"/>
        <v>0</v>
      </c>
      <c r="X25" s="81">
        <f>'Круглосуточный стационар'!D25</f>
        <v>0</v>
      </c>
      <c r="Y25" s="82">
        <f>'Круглосуточный стационар'!H25</f>
        <v>0</v>
      </c>
      <c r="Z25" s="77">
        <f t="shared" si="8"/>
        <v>0</v>
      </c>
      <c r="AA25" s="82">
        <f>'Круглосуточный стационар'!T25</f>
        <v>0</v>
      </c>
      <c r="AB25" s="82">
        <f>'Круглосуточный стационар'!X25</f>
        <v>0</v>
      </c>
      <c r="AC25" s="80">
        <f t="shared" si="9"/>
        <v>0</v>
      </c>
      <c r="AD25" s="75">
        <f>'Дневной стационар'!D25</f>
        <v>70098.210000000006</v>
      </c>
      <c r="AE25" s="76">
        <f>'Дневной стационар'!L25</f>
        <v>70098.210000000006</v>
      </c>
      <c r="AF25" s="77">
        <f t="shared" si="10"/>
        <v>0</v>
      </c>
      <c r="AG25" s="76"/>
      <c r="AH25" s="76"/>
      <c r="AI25" s="80">
        <f t="shared" si="11"/>
        <v>0</v>
      </c>
      <c r="AJ25" s="83">
        <f t="shared" si="12"/>
        <v>403935.21568000002</v>
      </c>
      <c r="AK25" s="253">
        <f t="shared" si="13"/>
        <v>403935.21568000002</v>
      </c>
      <c r="AL25" s="84">
        <f t="shared" si="14"/>
        <v>0</v>
      </c>
      <c r="AM25" s="292">
        <f>'[1]410012'!$W$15</f>
        <v>27032.9</v>
      </c>
      <c r="AN25" s="292">
        <f>'[1]410012'!$W$15</f>
        <v>27032.9</v>
      </c>
      <c r="AO25" s="293">
        <f>AN25-AM25</f>
        <v>0</v>
      </c>
      <c r="AP25" s="292">
        <f t="shared" si="16"/>
        <v>376902.31568</v>
      </c>
      <c r="AQ25" s="292">
        <f t="shared" si="17"/>
        <v>376902.31568</v>
      </c>
      <c r="AR25" s="293">
        <f t="shared" si="18"/>
        <v>0</v>
      </c>
      <c r="AT25" s="294"/>
      <c r="AU25" s="294"/>
    </row>
    <row r="26" spans="1:47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75">
        <f>'Скорая медицинская помощь'!E26</f>
        <v>0</v>
      </c>
      <c r="D26" s="76">
        <f>'Скорая медицинская помощь'!I26</f>
        <v>0</v>
      </c>
      <c r="E26" s="268">
        <f t="shared" si="1"/>
        <v>0</v>
      </c>
      <c r="F26" s="75">
        <f>Поликлиника!E26</f>
        <v>0</v>
      </c>
      <c r="G26" s="76">
        <f>Поликлиника!I26</f>
        <v>0</v>
      </c>
      <c r="H26" s="77">
        <f t="shared" si="2"/>
        <v>0</v>
      </c>
      <c r="I26" s="78">
        <f>Поликлиника!AL26</f>
        <v>0</v>
      </c>
      <c r="J26" s="78">
        <f>Поликлиника!AP26</f>
        <v>0</v>
      </c>
      <c r="K26" s="77">
        <f t="shared" si="3"/>
        <v>0</v>
      </c>
      <c r="L26" s="76">
        <f>Поликлиника!V26</f>
        <v>31279.25</v>
      </c>
      <c r="M26" s="76">
        <f>Поликлиника!Z26</f>
        <v>31279.25</v>
      </c>
      <c r="N26" s="77">
        <f t="shared" si="4"/>
        <v>0</v>
      </c>
      <c r="O26" s="79">
        <f>Поликлиника!BB26</f>
        <v>1912.6</v>
      </c>
      <c r="P26" s="79">
        <f>Поликлиника!BF26</f>
        <v>1912.6</v>
      </c>
      <c r="Q26" s="58">
        <f t="shared" si="5"/>
        <v>0</v>
      </c>
      <c r="R26" s="76">
        <f>Поликлиника!BR26</f>
        <v>81203.736000000004</v>
      </c>
      <c r="S26" s="76">
        <f>Поликлиника!BV26</f>
        <v>81203.736000000004</v>
      </c>
      <c r="T26" s="77">
        <f t="shared" si="6"/>
        <v>0</v>
      </c>
      <c r="U26" s="78">
        <f>Поликлиника!CH26</f>
        <v>1799.376</v>
      </c>
      <c r="V26" s="78">
        <f>Поликлиника!CL26</f>
        <v>1799.376</v>
      </c>
      <c r="W26" s="80">
        <f t="shared" si="7"/>
        <v>0</v>
      </c>
      <c r="X26" s="81">
        <f>'Круглосуточный стационар'!D26</f>
        <v>518479.45000000007</v>
      </c>
      <c r="Y26" s="82">
        <f>'Круглосуточный стационар'!H26</f>
        <v>518479.45000000007</v>
      </c>
      <c r="Z26" s="77">
        <f t="shared" si="8"/>
        <v>0</v>
      </c>
      <c r="AA26" s="82">
        <f>'Круглосуточный стационар'!T26</f>
        <v>0</v>
      </c>
      <c r="AB26" s="82">
        <f>'Круглосуточный стационар'!X26</f>
        <v>0</v>
      </c>
      <c r="AC26" s="80">
        <f t="shared" si="9"/>
        <v>0</v>
      </c>
      <c r="AD26" s="75">
        <f>'Дневной стационар'!D26</f>
        <v>34818.33</v>
      </c>
      <c r="AE26" s="76">
        <f>'Дневной стационар'!L26</f>
        <v>34818.33</v>
      </c>
      <c r="AF26" s="77">
        <f t="shared" si="10"/>
        <v>0</v>
      </c>
      <c r="AG26" s="76"/>
      <c r="AH26" s="76"/>
      <c r="AI26" s="80">
        <f t="shared" si="11"/>
        <v>0</v>
      </c>
      <c r="AJ26" s="83">
        <f t="shared" si="12"/>
        <v>667693.36600000004</v>
      </c>
      <c r="AK26" s="253">
        <f t="shared" si="13"/>
        <v>667693.36600000004</v>
      </c>
      <c r="AL26" s="84">
        <f t="shared" si="14"/>
        <v>0</v>
      </c>
      <c r="AM26" s="292">
        <f>'[1]410013'!$W$15</f>
        <v>30899.370000000003</v>
      </c>
      <c r="AN26" s="292">
        <f>'[1]410013'!$W$15</f>
        <v>30899.370000000003</v>
      </c>
      <c r="AO26" s="293">
        <f t="shared" si="15"/>
        <v>0</v>
      </c>
      <c r="AP26" s="292">
        <f t="shared" si="16"/>
        <v>636793.99600000004</v>
      </c>
      <c r="AQ26" s="292">
        <f t="shared" si="17"/>
        <v>636793.99600000004</v>
      </c>
      <c r="AR26" s="293">
        <f t="shared" si="18"/>
        <v>0</v>
      </c>
      <c r="AT26" s="294"/>
      <c r="AU26" s="294"/>
    </row>
    <row r="27" spans="1:47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75">
        <f>'Скорая медицинская помощь'!E27</f>
        <v>0</v>
      </c>
      <c r="D27" s="76">
        <f>'Скорая медицинская помощь'!I27</f>
        <v>0</v>
      </c>
      <c r="E27" s="268">
        <f t="shared" si="1"/>
        <v>0</v>
      </c>
      <c r="F27" s="75">
        <f>Поликлиника!E27</f>
        <v>0</v>
      </c>
      <c r="G27" s="76">
        <f>Поликлиника!I27</f>
        <v>0</v>
      </c>
      <c r="H27" s="77">
        <f t="shared" si="2"/>
        <v>0</v>
      </c>
      <c r="I27" s="78">
        <f>Поликлиника!AL27</f>
        <v>0</v>
      </c>
      <c r="J27" s="78">
        <f>Поликлиника!AP27</f>
        <v>0</v>
      </c>
      <c r="K27" s="77">
        <f t="shared" si="3"/>
        <v>0</v>
      </c>
      <c r="L27" s="76">
        <f>Поликлиника!V27</f>
        <v>217.28</v>
      </c>
      <c r="M27" s="76">
        <f>Поликлиника!Z27</f>
        <v>217.28</v>
      </c>
      <c r="N27" s="77">
        <f t="shared" si="4"/>
        <v>0</v>
      </c>
      <c r="O27" s="79">
        <f>Поликлиника!BB27</f>
        <v>20148.149999999998</v>
      </c>
      <c r="P27" s="79">
        <f>Поликлиника!BF27</f>
        <v>20148.149999999998</v>
      </c>
      <c r="Q27" s="58">
        <f t="shared" si="5"/>
        <v>0</v>
      </c>
      <c r="R27" s="76">
        <f>Поликлиника!BR27</f>
        <v>86346.06</v>
      </c>
      <c r="S27" s="76">
        <f>Поликлиника!BV27</f>
        <v>86346.06</v>
      </c>
      <c r="T27" s="77">
        <f t="shared" si="6"/>
        <v>0</v>
      </c>
      <c r="U27" s="78">
        <f>Поликлиника!CH27</f>
        <v>0</v>
      </c>
      <c r="V27" s="78">
        <f>Поликлиника!CL27</f>
        <v>0</v>
      </c>
      <c r="W27" s="80">
        <f t="shared" si="7"/>
        <v>0</v>
      </c>
      <c r="X27" s="81">
        <f>'Круглосуточный стационар'!D27</f>
        <v>0</v>
      </c>
      <c r="Y27" s="82">
        <f>'Круглосуточный стационар'!H27</f>
        <v>0</v>
      </c>
      <c r="Z27" s="77">
        <f t="shared" si="8"/>
        <v>0</v>
      </c>
      <c r="AA27" s="82">
        <f>'Круглосуточный стационар'!T27</f>
        <v>0</v>
      </c>
      <c r="AB27" s="82">
        <f>'Круглосуточный стационар'!X27</f>
        <v>0</v>
      </c>
      <c r="AC27" s="80">
        <f t="shared" si="9"/>
        <v>0</v>
      </c>
      <c r="AD27" s="75">
        <f>'Дневной стационар'!D27</f>
        <v>0</v>
      </c>
      <c r="AE27" s="76">
        <f>'Дневной стационар'!L27</f>
        <v>0</v>
      </c>
      <c r="AF27" s="77">
        <f t="shared" si="10"/>
        <v>0</v>
      </c>
      <c r="AG27" s="76"/>
      <c r="AH27" s="76"/>
      <c r="AI27" s="80">
        <f t="shared" si="11"/>
        <v>0</v>
      </c>
      <c r="AJ27" s="83">
        <f t="shared" si="12"/>
        <v>106711.48999999999</v>
      </c>
      <c r="AK27" s="253">
        <f t="shared" si="13"/>
        <v>106711.48999999999</v>
      </c>
      <c r="AL27" s="84">
        <f t="shared" si="14"/>
        <v>0</v>
      </c>
      <c r="AM27" s="292">
        <f>'[1]410014'!$W$15</f>
        <v>0</v>
      </c>
      <c r="AN27" s="292">
        <f>'[1]410014'!$W$15</f>
        <v>0</v>
      </c>
      <c r="AO27" s="293">
        <f t="shared" si="15"/>
        <v>0</v>
      </c>
      <c r="AP27" s="292">
        <f t="shared" si="16"/>
        <v>106711.48999999999</v>
      </c>
      <c r="AQ27" s="292">
        <f t="shared" si="17"/>
        <v>106711.48999999999</v>
      </c>
      <c r="AR27" s="293">
        <f t="shared" si="18"/>
        <v>0</v>
      </c>
      <c r="AT27" s="294"/>
      <c r="AU27" s="294"/>
    </row>
    <row r="28" spans="1:47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75">
        <f>'Скорая медицинская помощь'!E28</f>
        <v>0</v>
      </c>
      <c r="D28" s="76">
        <f>'Скорая медицинская помощь'!I28</f>
        <v>0</v>
      </c>
      <c r="E28" s="268">
        <f t="shared" si="1"/>
        <v>0</v>
      </c>
      <c r="F28" s="75">
        <f>Поликлиника!E28</f>
        <v>220007.23</v>
      </c>
      <c r="G28" s="76">
        <f>Поликлиника!I28</f>
        <v>220007.23</v>
      </c>
      <c r="H28" s="77">
        <f t="shared" si="2"/>
        <v>0</v>
      </c>
      <c r="I28" s="78">
        <f>Поликлиника!AL28</f>
        <v>0</v>
      </c>
      <c r="J28" s="78">
        <f>Поликлиника!AP28</f>
        <v>0</v>
      </c>
      <c r="K28" s="77">
        <f t="shared" si="3"/>
        <v>0</v>
      </c>
      <c r="L28" s="76">
        <f>Поликлиника!V28</f>
        <v>230778.15000000002</v>
      </c>
      <c r="M28" s="76">
        <f>Поликлиника!Z28</f>
        <v>230778.15000000002</v>
      </c>
      <c r="N28" s="77">
        <f t="shared" si="4"/>
        <v>0</v>
      </c>
      <c r="O28" s="79">
        <f>Поликлиника!BB28</f>
        <v>126016.12</v>
      </c>
      <c r="P28" s="79">
        <f>Поликлиника!BF28</f>
        <v>126016.12</v>
      </c>
      <c r="Q28" s="58">
        <f t="shared" si="5"/>
        <v>0</v>
      </c>
      <c r="R28" s="76">
        <f>Поликлиника!BR28</f>
        <v>104322.46241000001</v>
      </c>
      <c r="S28" s="76">
        <f>Поликлиника!BV28</f>
        <v>104322.46241000001</v>
      </c>
      <c r="T28" s="77">
        <f t="shared" si="6"/>
        <v>0</v>
      </c>
      <c r="U28" s="78">
        <f>Поликлиника!CH28</f>
        <v>3752.35241</v>
      </c>
      <c r="V28" s="78">
        <f>Поликлиника!CL28</f>
        <v>3752.35241</v>
      </c>
      <c r="W28" s="80">
        <f t="shared" si="7"/>
        <v>0</v>
      </c>
      <c r="X28" s="81">
        <f>'Круглосуточный стационар'!D28</f>
        <v>0</v>
      </c>
      <c r="Y28" s="82">
        <f>'Круглосуточный стационар'!H28</f>
        <v>0</v>
      </c>
      <c r="Z28" s="77">
        <f t="shared" si="8"/>
        <v>0</v>
      </c>
      <c r="AA28" s="82">
        <f>'Круглосуточный стационар'!T28</f>
        <v>0</v>
      </c>
      <c r="AB28" s="82">
        <f>'Круглосуточный стационар'!X28</f>
        <v>0</v>
      </c>
      <c r="AC28" s="80">
        <f t="shared" si="9"/>
        <v>0</v>
      </c>
      <c r="AD28" s="75">
        <f>'Дневной стационар'!D28</f>
        <v>39134.830698000005</v>
      </c>
      <c r="AE28" s="76">
        <f>'Дневной стационар'!L28</f>
        <v>39134.830698000005</v>
      </c>
      <c r="AF28" s="77">
        <f t="shared" si="10"/>
        <v>0</v>
      </c>
      <c r="AG28" s="76"/>
      <c r="AH28" s="76"/>
      <c r="AI28" s="80">
        <f t="shared" si="11"/>
        <v>0</v>
      </c>
      <c r="AJ28" s="83">
        <f t="shared" si="12"/>
        <v>720258.79310800007</v>
      </c>
      <c r="AK28" s="253">
        <f t="shared" si="13"/>
        <v>720258.79310800007</v>
      </c>
      <c r="AL28" s="84">
        <f t="shared" si="14"/>
        <v>0</v>
      </c>
      <c r="AM28" s="292">
        <f>'[1]410015'!$W$15</f>
        <v>39411.301999999996</v>
      </c>
      <c r="AN28" s="292">
        <f>'[1]410015'!$W$15</f>
        <v>39411.301999999996</v>
      </c>
      <c r="AO28" s="293">
        <f t="shared" si="15"/>
        <v>0</v>
      </c>
      <c r="AP28" s="292">
        <f t="shared" si="16"/>
        <v>680847.49110800005</v>
      </c>
      <c r="AQ28" s="292">
        <f t="shared" si="17"/>
        <v>680847.49110800005</v>
      </c>
      <c r="AR28" s="293">
        <f t="shared" si="18"/>
        <v>0</v>
      </c>
      <c r="AT28" s="294"/>
      <c r="AU28" s="294"/>
    </row>
    <row r="29" spans="1:47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75">
        <f>'Скорая медицинская помощь'!E29</f>
        <v>0</v>
      </c>
      <c r="D29" s="76">
        <f>'Скорая медицинская помощь'!I29</f>
        <v>0</v>
      </c>
      <c r="E29" s="268">
        <f t="shared" si="1"/>
        <v>0</v>
      </c>
      <c r="F29" s="75">
        <f>Поликлиника!E29</f>
        <v>50657.39</v>
      </c>
      <c r="G29" s="76">
        <f>Поликлиника!I29</f>
        <v>50657.39</v>
      </c>
      <c r="H29" s="77">
        <f t="shared" si="2"/>
        <v>0</v>
      </c>
      <c r="I29" s="78">
        <f>Поликлиника!AL29</f>
        <v>0</v>
      </c>
      <c r="J29" s="78">
        <f>Поликлиника!AP29</f>
        <v>0</v>
      </c>
      <c r="K29" s="77">
        <f t="shared" si="3"/>
        <v>0</v>
      </c>
      <c r="L29" s="76">
        <f>Поликлиника!V29</f>
        <v>93479.21</v>
      </c>
      <c r="M29" s="76">
        <f>Поликлиника!Z29</f>
        <v>93479.21</v>
      </c>
      <c r="N29" s="77">
        <f t="shared" si="4"/>
        <v>0</v>
      </c>
      <c r="O29" s="79">
        <f>Поликлиника!BB29</f>
        <v>26253.599999999999</v>
      </c>
      <c r="P29" s="79">
        <f>Поликлиника!BF29</f>
        <v>26253.599999999999</v>
      </c>
      <c r="Q29" s="58">
        <f t="shared" si="5"/>
        <v>0</v>
      </c>
      <c r="R29" s="76">
        <f>Поликлиника!BR29</f>
        <v>55534.567890000013</v>
      </c>
      <c r="S29" s="76">
        <f>Поликлиника!BV29</f>
        <v>55534.567890000013</v>
      </c>
      <c r="T29" s="77">
        <f t="shared" si="6"/>
        <v>0</v>
      </c>
      <c r="U29" s="78">
        <f>Поликлиника!CH29</f>
        <v>3062.7178899999999</v>
      </c>
      <c r="V29" s="78">
        <f>Поликлиника!CL29</f>
        <v>3062.7178899999999</v>
      </c>
      <c r="W29" s="80">
        <f t="shared" si="7"/>
        <v>0</v>
      </c>
      <c r="X29" s="81">
        <f>'Круглосуточный стационар'!D29</f>
        <v>0</v>
      </c>
      <c r="Y29" s="82">
        <f>'Круглосуточный стационар'!H29</f>
        <v>0</v>
      </c>
      <c r="Z29" s="77">
        <f t="shared" si="8"/>
        <v>0</v>
      </c>
      <c r="AA29" s="82">
        <f>'Круглосуточный стационар'!T29</f>
        <v>0</v>
      </c>
      <c r="AB29" s="82">
        <f>'Круглосуточный стационар'!X29</f>
        <v>0</v>
      </c>
      <c r="AC29" s="80">
        <f t="shared" si="9"/>
        <v>0</v>
      </c>
      <c r="AD29" s="75">
        <f>'Дневной стационар'!D29</f>
        <v>11238.36</v>
      </c>
      <c r="AE29" s="76">
        <f>'Дневной стационар'!L29</f>
        <v>11238.36</v>
      </c>
      <c r="AF29" s="77">
        <f t="shared" si="10"/>
        <v>0</v>
      </c>
      <c r="AG29" s="76"/>
      <c r="AH29" s="76"/>
      <c r="AI29" s="80">
        <f t="shared" si="11"/>
        <v>0</v>
      </c>
      <c r="AJ29" s="83">
        <f t="shared" si="12"/>
        <v>237163.12789</v>
      </c>
      <c r="AK29" s="253">
        <f t="shared" si="13"/>
        <v>237163.12789</v>
      </c>
      <c r="AL29" s="84">
        <f t="shared" si="14"/>
        <v>0</v>
      </c>
      <c r="AM29" s="292">
        <f>'[1]410016'!$W$15</f>
        <v>5291.1399999999994</v>
      </c>
      <c r="AN29" s="292">
        <f>'[1]410016'!$W$15</f>
        <v>5291.1399999999994</v>
      </c>
      <c r="AO29" s="293">
        <f t="shared" si="15"/>
        <v>0</v>
      </c>
      <c r="AP29" s="292">
        <f t="shared" si="16"/>
        <v>231871.98788999999</v>
      </c>
      <c r="AQ29" s="292">
        <f t="shared" si="17"/>
        <v>231871.98788999999</v>
      </c>
      <c r="AR29" s="293">
        <f t="shared" si="18"/>
        <v>0</v>
      </c>
      <c r="AT29" s="294"/>
      <c r="AU29" s="294"/>
    </row>
    <row r="30" spans="1:47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75">
        <f>'Скорая медицинская помощь'!E30</f>
        <v>0</v>
      </c>
      <c r="D30" s="76">
        <f>'Скорая медицинская помощь'!I30</f>
        <v>0</v>
      </c>
      <c r="E30" s="268">
        <f t="shared" si="1"/>
        <v>0</v>
      </c>
      <c r="F30" s="75">
        <f>Поликлиника!E30</f>
        <v>0</v>
      </c>
      <c r="G30" s="76">
        <f>Поликлиника!I30</f>
        <v>0</v>
      </c>
      <c r="H30" s="77">
        <f t="shared" si="2"/>
        <v>0</v>
      </c>
      <c r="I30" s="78">
        <f>Поликлиника!AL30</f>
        <v>0</v>
      </c>
      <c r="J30" s="78">
        <f>Поликлиника!AP30</f>
        <v>0</v>
      </c>
      <c r="K30" s="77">
        <f t="shared" si="3"/>
        <v>0</v>
      </c>
      <c r="L30" s="76">
        <f>Поликлиника!V30</f>
        <v>248.79</v>
      </c>
      <c r="M30" s="76">
        <f>Поликлиника!Z30</f>
        <v>248.79</v>
      </c>
      <c r="N30" s="77">
        <f t="shared" si="4"/>
        <v>0</v>
      </c>
      <c r="O30" s="79">
        <f>Поликлиника!BB30</f>
        <v>732.66000000000008</v>
      </c>
      <c r="P30" s="79">
        <f>Поликлиника!BF30</f>
        <v>732.66000000000008</v>
      </c>
      <c r="Q30" s="58">
        <f t="shared" si="5"/>
        <v>0</v>
      </c>
      <c r="R30" s="76">
        <f>Поликлиника!BR30</f>
        <v>88821.74</v>
      </c>
      <c r="S30" s="76">
        <f>Поликлиника!BV30</f>
        <v>88821.74</v>
      </c>
      <c r="T30" s="77">
        <f t="shared" si="6"/>
        <v>0</v>
      </c>
      <c r="U30" s="78">
        <f>Поликлиника!CH30</f>
        <v>0</v>
      </c>
      <c r="V30" s="78">
        <f>Поликлиника!CL30</f>
        <v>0</v>
      </c>
      <c r="W30" s="80">
        <f t="shared" si="7"/>
        <v>0</v>
      </c>
      <c r="X30" s="81">
        <f>'Круглосуточный стационар'!D30</f>
        <v>0</v>
      </c>
      <c r="Y30" s="82">
        <f>'Круглосуточный стационар'!H30</f>
        <v>0</v>
      </c>
      <c r="Z30" s="77">
        <f t="shared" si="8"/>
        <v>0</v>
      </c>
      <c r="AA30" s="82">
        <f>'Круглосуточный стационар'!T30</f>
        <v>0</v>
      </c>
      <c r="AB30" s="82">
        <f>'Круглосуточный стационар'!X30</f>
        <v>0</v>
      </c>
      <c r="AC30" s="80">
        <f t="shared" si="9"/>
        <v>0</v>
      </c>
      <c r="AD30" s="75">
        <f>'Дневной стационар'!D30</f>
        <v>0</v>
      </c>
      <c r="AE30" s="76">
        <f>'Дневной стационар'!L30</f>
        <v>0</v>
      </c>
      <c r="AF30" s="77">
        <f t="shared" si="10"/>
        <v>0</v>
      </c>
      <c r="AG30" s="76"/>
      <c r="AH30" s="76"/>
      <c r="AI30" s="80">
        <f t="shared" si="11"/>
        <v>0</v>
      </c>
      <c r="AJ30" s="83">
        <f t="shared" si="12"/>
        <v>89803.19</v>
      </c>
      <c r="AK30" s="253">
        <f t="shared" si="13"/>
        <v>89803.19</v>
      </c>
      <c r="AL30" s="84">
        <f t="shared" si="14"/>
        <v>0</v>
      </c>
      <c r="AM30" s="292">
        <f>'[1]410017'!$W$15</f>
        <v>0</v>
      </c>
      <c r="AN30" s="292">
        <f>'[1]410017'!$W$15</f>
        <v>0</v>
      </c>
      <c r="AO30" s="293">
        <f t="shared" si="15"/>
        <v>0</v>
      </c>
      <c r="AP30" s="292">
        <f t="shared" si="16"/>
        <v>89803.19</v>
      </c>
      <c r="AQ30" s="292">
        <f t="shared" si="17"/>
        <v>89803.19</v>
      </c>
      <c r="AR30" s="293">
        <f t="shared" si="18"/>
        <v>0</v>
      </c>
      <c r="AT30" s="294"/>
      <c r="AU30" s="294"/>
    </row>
    <row r="31" spans="1:47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75">
        <f>'Скорая медицинская помощь'!E31</f>
        <v>0</v>
      </c>
      <c r="D31" s="76">
        <f>'Скорая медицинская помощь'!I31</f>
        <v>0</v>
      </c>
      <c r="E31" s="268">
        <f t="shared" si="1"/>
        <v>0</v>
      </c>
      <c r="F31" s="75">
        <f>Поликлиника!E31</f>
        <v>211524.22000000003</v>
      </c>
      <c r="G31" s="76">
        <f>Поликлиника!I31</f>
        <v>203759.61000000002</v>
      </c>
      <c r="H31" s="77">
        <f t="shared" si="2"/>
        <v>-7764.6100000000151</v>
      </c>
      <c r="I31" s="78">
        <f>Поликлиника!AL31</f>
        <v>29600.7</v>
      </c>
      <c r="J31" s="78">
        <f>Поликлиника!AP31</f>
        <v>33335.9</v>
      </c>
      <c r="K31" s="77">
        <f t="shared" si="3"/>
        <v>3735.2000000000007</v>
      </c>
      <c r="L31" s="76">
        <f>Поликлиника!V31</f>
        <v>199202.05000000002</v>
      </c>
      <c r="M31" s="76">
        <f>Поликлиника!Z31</f>
        <v>195466.85000000003</v>
      </c>
      <c r="N31" s="77">
        <f t="shared" si="4"/>
        <v>-3735.1999999999825</v>
      </c>
      <c r="O31" s="79">
        <f>Поликлиника!BB31</f>
        <v>30968.559999999998</v>
      </c>
      <c r="P31" s="79">
        <f>Поликлиника!BF31</f>
        <v>30968.559999999998</v>
      </c>
      <c r="Q31" s="58">
        <f t="shared" si="5"/>
        <v>0</v>
      </c>
      <c r="R31" s="76">
        <f>Поликлиника!BR31</f>
        <v>355524.53535999998</v>
      </c>
      <c r="S31" s="76">
        <f>Поликлиника!BV31</f>
        <v>355524.53535999998</v>
      </c>
      <c r="T31" s="77">
        <f t="shared" si="6"/>
        <v>0</v>
      </c>
      <c r="U31" s="78">
        <f>Поликлиника!CH31</f>
        <v>23550.252359999999</v>
      </c>
      <c r="V31" s="78">
        <f>Поликлиника!CL31</f>
        <v>23550.252359999999</v>
      </c>
      <c r="W31" s="80">
        <f t="shared" si="7"/>
        <v>0</v>
      </c>
      <c r="X31" s="81">
        <f>'Круглосуточный стационар'!D31</f>
        <v>702633.41</v>
      </c>
      <c r="Y31" s="82">
        <f>'Круглосуточный стационар'!H31</f>
        <v>702633.41</v>
      </c>
      <c r="Z31" s="77">
        <f t="shared" si="8"/>
        <v>0</v>
      </c>
      <c r="AA31" s="82">
        <f>'Круглосуточный стационар'!T31</f>
        <v>0</v>
      </c>
      <c r="AB31" s="82">
        <f>'Круглосуточный стационар'!X31</f>
        <v>0</v>
      </c>
      <c r="AC31" s="80">
        <f t="shared" si="9"/>
        <v>0</v>
      </c>
      <c r="AD31" s="75">
        <f>'Дневной стационар'!D31</f>
        <v>55453.539999999994</v>
      </c>
      <c r="AE31" s="76">
        <f>'Дневной стационар'!L31</f>
        <v>55453.539999999994</v>
      </c>
      <c r="AF31" s="77">
        <f t="shared" si="10"/>
        <v>0</v>
      </c>
      <c r="AG31" s="76"/>
      <c r="AH31" s="76"/>
      <c r="AI31" s="80">
        <f t="shared" si="11"/>
        <v>0</v>
      </c>
      <c r="AJ31" s="83">
        <f t="shared" si="12"/>
        <v>1584907.0153600003</v>
      </c>
      <c r="AK31" s="253">
        <f t="shared" si="13"/>
        <v>1577142.4053600002</v>
      </c>
      <c r="AL31" s="84">
        <f t="shared" si="14"/>
        <v>-7764.6100000001024</v>
      </c>
      <c r="AM31" s="292">
        <f>'[1]410018'!$W$15</f>
        <v>82871.343000000008</v>
      </c>
      <c r="AN31" s="292">
        <f>'[1]410018'!$W$15</f>
        <v>82871.343000000008</v>
      </c>
      <c r="AO31" s="293">
        <f t="shared" si="15"/>
        <v>0</v>
      </c>
      <c r="AP31" s="292">
        <f t="shared" si="16"/>
        <v>1502035.6723600002</v>
      </c>
      <c r="AQ31" s="292">
        <f t="shared" si="17"/>
        <v>1494271.0623600001</v>
      </c>
      <c r="AR31" s="293">
        <f t="shared" si="18"/>
        <v>-7764.6100000001024</v>
      </c>
      <c r="AT31" s="294"/>
      <c r="AU31" s="294"/>
    </row>
    <row r="32" spans="1:47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75">
        <f>'Скорая медицинская помощь'!E32</f>
        <v>0</v>
      </c>
      <c r="D32" s="76">
        <f>'Скорая медицинская помощь'!I32</f>
        <v>0</v>
      </c>
      <c r="E32" s="268">
        <f t="shared" si="1"/>
        <v>0</v>
      </c>
      <c r="F32" s="75">
        <f>Поликлиника!E32</f>
        <v>0</v>
      </c>
      <c r="G32" s="76">
        <f>Поликлиника!I32</f>
        <v>0</v>
      </c>
      <c r="H32" s="77">
        <f t="shared" si="2"/>
        <v>0</v>
      </c>
      <c r="I32" s="78">
        <f>Поликлиника!AL32</f>
        <v>0</v>
      </c>
      <c r="J32" s="78">
        <f>Поликлиника!AP32</f>
        <v>0</v>
      </c>
      <c r="K32" s="77">
        <f t="shared" si="3"/>
        <v>0</v>
      </c>
      <c r="L32" s="76">
        <f>Поликлиника!V32</f>
        <v>930.17000000000007</v>
      </c>
      <c r="M32" s="76">
        <f>Поликлиника!Z32</f>
        <v>930.17000000000007</v>
      </c>
      <c r="N32" s="77">
        <f t="shared" si="4"/>
        <v>0</v>
      </c>
      <c r="O32" s="79">
        <f>Поликлиника!BB32</f>
        <v>824.24</v>
      </c>
      <c r="P32" s="79">
        <f>Поликлиника!BF32</f>
        <v>824.24</v>
      </c>
      <c r="Q32" s="58">
        <f t="shared" si="5"/>
        <v>0</v>
      </c>
      <c r="R32" s="76">
        <f>Поликлиника!BR32</f>
        <v>134878.22</v>
      </c>
      <c r="S32" s="76">
        <f>Поликлиника!BV32</f>
        <v>134878.22</v>
      </c>
      <c r="T32" s="77">
        <f t="shared" si="6"/>
        <v>0</v>
      </c>
      <c r="U32" s="78">
        <f>Поликлиника!CH32</f>
        <v>0</v>
      </c>
      <c r="V32" s="78">
        <f>Поликлиника!CL32</f>
        <v>0</v>
      </c>
      <c r="W32" s="80">
        <f t="shared" si="7"/>
        <v>0</v>
      </c>
      <c r="X32" s="81">
        <f>'Круглосуточный стационар'!D32</f>
        <v>0</v>
      </c>
      <c r="Y32" s="82">
        <f>'Круглосуточный стационар'!H32</f>
        <v>0</v>
      </c>
      <c r="Z32" s="77">
        <f t="shared" si="8"/>
        <v>0</v>
      </c>
      <c r="AA32" s="82">
        <f>'Круглосуточный стационар'!T32</f>
        <v>0</v>
      </c>
      <c r="AB32" s="82">
        <f>'Круглосуточный стационар'!X32</f>
        <v>0</v>
      </c>
      <c r="AC32" s="80">
        <f t="shared" si="9"/>
        <v>0</v>
      </c>
      <c r="AD32" s="75">
        <f>'Дневной стационар'!D32</f>
        <v>0</v>
      </c>
      <c r="AE32" s="76">
        <f>'Дневной стационар'!L32</f>
        <v>0</v>
      </c>
      <c r="AF32" s="77">
        <f t="shared" si="10"/>
        <v>0</v>
      </c>
      <c r="AG32" s="76"/>
      <c r="AH32" s="76"/>
      <c r="AI32" s="80">
        <f t="shared" si="11"/>
        <v>0</v>
      </c>
      <c r="AJ32" s="83">
        <f t="shared" si="12"/>
        <v>136632.63</v>
      </c>
      <c r="AK32" s="253">
        <f t="shared" si="13"/>
        <v>136632.63</v>
      </c>
      <c r="AL32" s="84">
        <f t="shared" si="14"/>
        <v>0</v>
      </c>
      <c r="AM32" s="292">
        <f>'[1]410019'!$W$15</f>
        <v>0</v>
      </c>
      <c r="AN32" s="292">
        <f>'[1]410019'!$W$15</f>
        <v>0</v>
      </c>
      <c r="AO32" s="293">
        <f t="shared" si="15"/>
        <v>0</v>
      </c>
      <c r="AP32" s="292">
        <f t="shared" si="16"/>
        <v>136632.63</v>
      </c>
      <c r="AQ32" s="292">
        <f t="shared" si="17"/>
        <v>136632.63</v>
      </c>
      <c r="AR32" s="293">
        <f t="shared" si="18"/>
        <v>0</v>
      </c>
      <c r="AT32" s="294"/>
      <c r="AU32" s="294"/>
    </row>
    <row r="33" spans="1:47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75">
        <f>'Скорая медицинская помощь'!E33</f>
        <v>38679.65</v>
      </c>
      <c r="D33" s="76">
        <f>'Скорая медицинская помощь'!I33</f>
        <v>38679.65</v>
      </c>
      <c r="E33" s="268">
        <f t="shared" si="1"/>
        <v>0</v>
      </c>
      <c r="F33" s="75">
        <f>Поликлиника!E33</f>
        <v>32066.19</v>
      </c>
      <c r="G33" s="76">
        <f>Поликлиника!I33</f>
        <v>32066.19</v>
      </c>
      <c r="H33" s="77">
        <f t="shared" si="2"/>
        <v>0</v>
      </c>
      <c r="I33" s="78">
        <f>Поликлиника!AL33</f>
        <v>4533.82</v>
      </c>
      <c r="J33" s="78">
        <f>Поликлиника!AP33</f>
        <v>4533.82</v>
      </c>
      <c r="K33" s="77">
        <f t="shared" si="3"/>
        <v>0</v>
      </c>
      <c r="L33" s="76">
        <f>Поликлиника!V33</f>
        <v>46366.65</v>
      </c>
      <c r="M33" s="76">
        <f>Поликлиника!Z33</f>
        <v>46366.65</v>
      </c>
      <c r="N33" s="77">
        <f t="shared" si="4"/>
        <v>0</v>
      </c>
      <c r="O33" s="79">
        <f>Поликлиника!BB33</f>
        <v>3663.29</v>
      </c>
      <c r="P33" s="79">
        <f>Поликлиника!BF33</f>
        <v>3663.29</v>
      </c>
      <c r="Q33" s="58">
        <f t="shared" si="5"/>
        <v>0</v>
      </c>
      <c r="R33" s="76">
        <f>Поликлиника!BR33</f>
        <v>88120.168400000024</v>
      </c>
      <c r="S33" s="76">
        <f>Поликлиника!BV33</f>
        <v>88120.168400000024</v>
      </c>
      <c r="T33" s="77">
        <f t="shared" si="6"/>
        <v>0</v>
      </c>
      <c r="U33" s="78">
        <f>Поликлиника!CH33</f>
        <v>119.9584</v>
      </c>
      <c r="V33" s="78">
        <f>Поликлиника!CL33</f>
        <v>119.9584</v>
      </c>
      <c r="W33" s="80">
        <f t="shared" si="7"/>
        <v>0</v>
      </c>
      <c r="X33" s="81">
        <f>'Круглосуточный стационар'!D33</f>
        <v>93054.62000000001</v>
      </c>
      <c r="Y33" s="82">
        <f>'Круглосуточный стационар'!H33</f>
        <v>93054.62000000001</v>
      </c>
      <c r="Z33" s="77">
        <f t="shared" si="8"/>
        <v>0</v>
      </c>
      <c r="AA33" s="82">
        <f>'Круглосуточный стационар'!T33</f>
        <v>0</v>
      </c>
      <c r="AB33" s="82">
        <f>'Круглосуточный стационар'!X33</f>
        <v>0</v>
      </c>
      <c r="AC33" s="80">
        <f t="shared" si="9"/>
        <v>0</v>
      </c>
      <c r="AD33" s="75">
        <f>'Дневной стационар'!D33</f>
        <v>49453.21</v>
      </c>
      <c r="AE33" s="76">
        <f>'Дневной стационар'!L33</f>
        <v>49453.21</v>
      </c>
      <c r="AF33" s="77">
        <f t="shared" si="10"/>
        <v>0</v>
      </c>
      <c r="AG33" s="76"/>
      <c r="AH33" s="76"/>
      <c r="AI33" s="80">
        <f t="shared" si="11"/>
        <v>0</v>
      </c>
      <c r="AJ33" s="83">
        <f t="shared" si="12"/>
        <v>355937.59840000008</v>
      </c>
      <c r="AK33" s="253">
        <f t="shared" si="13"/>
        <v>355937.59840000008</v>
      </c>
      <c r="AL33" s="84">
        <f t="shared" si="14"/>
        <v>0</v>
      </c>
      <c r="AM33" s="292">
        <f>'[1]410028'!$W$15</f>
        <v>2658.5</v>
      </c>
      <c r="AN33" s="292">
        <f>'[1]410028'!$W$15</f>
        <v>2658.5</v>
      </c>
      <c r="AO33" s="293">
        <f t="shared" si="15"/>
        <v>0</v>
      </c>
      <c r="AP33" s="292">
        <f t="shared" si="16"/>
        <v>353279.09840000008</v>
      </c>
      <c r="AQ33" s="292">
        <f t="shared" si="17"/>
        <v>353279.09840000008</v>
      </c>
      <c r="AR33" s="293">
        <f t="shared" si="18"/>
        <v>0</v>
      </c>
      <c r="AT33" s="294"/>
      <c r="AU33" s="294"/>
    </row>
    <row r="34" spans="1:47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75">
        <f>'Скорая медицинская помощь'!E34</f>
        <v>21054.49</v>
      </c>
      <c r="D34" s="76">
        <f>'Скорая медицинская помощь'!I34</f>
        <v>21054.49</v>
      </c>
      <c r="E34" s="268">
        <f t="shared" si="1"/>
        <v>0</v>
      </c>
      <c r="F34" s="75">
        <f>Поликлиника!E34</f>
        <v>13511.35</v>
      </c>
      <c r="G34" s="76">
        <f>Поликлиника!I34</f>
        <v>13511.35</v>
      </c>
      <c r="H34" s="77">
        <f t="shared" si="2"/>
        <v>0</v>
      </c>
      <c r="I34" s="78">
        <f>Поликлиника!AL34</f>
        <v>0</v>
      </c>
      <c r="J34" s="78">
        <f>Поликлиника!AP34</f>
        <v>115.5</v>
      </c>
      <c r="K34" s="77">
        <f t="shared" si="3"/>
        <v>115.5</v>
      </c>
      <c r="L34" s="76">
        <f>Поликлиника!V34</f>
        <v>15633.039999999999</v>
      </c>
      <c r="M34" s="76">
        <f>Поликлиника!Z34</f>
        <v>15517.539999999999</v>
      </c>
      <c r="N34" s="77">
        <f t="shared" si="4"/>
        <v>-115.5</v>
      </c>
      <c r="O34" s="79">
        <f>Поликлиника!BB34</f>
        <v>12210.96</v>
      </c>
      <c r="P34" s="79">
        <f>Поликлиника!BF34</f>
        <v>12210.96</v>
      </c>
      <c r="Q34" s="58">
        <f t="shared" si="5"/>
        <v>0</v>
      </c>
      <c r="R34" s="76">
        <f>Поликлиника!BR34</f>
        <v>97668.21</v>
      </c>
      <c r="S34" s="76">
        <f>Поликлиника!BV34</f>
        <v>97668.21</v>
      </c>
      <c r="T34" s="77">
        <f t="shared" si="6"/>
        <v>0</v>
      </c>
      <c r="U34" s="78">
        <f>Поликлиника!CH34</f>
        <v>0</v>
      </c>
      <c r="V34" s="78">
        <f>Поликлиника!CL34</f>
        <v>0</v>
      </c>
      <c r="W34" s="80">
        <f t="shared" si="7"/>
        <v>0</v>
      </c>
      <c r="X34" s="81">
        <f>'Круглосуточный стационар'!D34</f>
        <v>32190.78</v>
      </c>
      <c r="Y34" s="82">
        <f>'Круглосуточный стационар'!H34</f>
        <v>32190.78</v>
      </c>
      <c r="Z34" s="77">
        <f t="shared" si="8"/>
        <v>0</v>
      </c>
      <c r="AA34" s="82">
        <f>'Круглосуточный стационар'!T34</f>
        <v>0</v>
      </c>
      <c r="AB34" s="82">
        <f>'Круглосуточный стационар'!X34</f>
        <v>0</v>
      </c>
      <c r="AC34" s="80">
        <f t="shared" si="9"/>
        <v>0</v>
      </c>
      <c r="AD34" s="75">
        <f>'Дневной стационар'!D34</f>
        <v>10370.16</v>
      </c>
      <c r="AE34" s="76">
        <f>'Дневной стационар'!L34</f>
        <v>10370.16</v>
      </c>
      <c r="AF34" s="77">
        <f t="shared" si="10"/>
        <v>0</v>
      </c>
      <c r="AG34" s="76"/>
      <c r="AH34" s="76"/>
      <c r="AI34" s="80">
        <f t="shared" si="11"/>
        <v>0</v>
      </c>
      <c r="AJ34" s="83">
        <f t="shared" si="12"/>
        <v>202638.99000000002</v>
      </c>
      <c r="AK34" s="253">
        <f t="shared" si="13"/>
        <v>202638.99000000002</v>
      </c>
      <c r="AL34" s="84">
        <f t="shared" si="14"/>
        <v>0</v>
      </c>
      <c r="AM34" s="292">
        <f>'[1]410029'!$W$15</f>
        <v>453.69</v>
      </c>
      <c r="AN34" s="292">
        <f>'[1]410029'!$W$15</f>
        <v>453.69</v>
      </c>
      <c r="AO34" s="293">
        <f t="shared" si="15"/>
        <v>0</v>
      </c>
      <c r="AP34" s="292">
        <f t="shared" si="16"/>
        <v>202185.30000000002</v>
      </c>
      <c r="AQ34" s="292">
        <f t="shared" si="17"/>
        <v>202185.30000000002</v>
      </c>
      <c r="AR34" s="293">
        <f t="shared" si="18"/>
        <v>0</v>
      </c>
      <c r="AT34" s="294"/>
      <c r="AU34" s="294"/>
    </row>
    <row r="35" spans="1:47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75">
        <f>'Скорая медицинская помощь'!E35</f>
        <v>16294</v>
      </c>
      <c r="D35" s="76">
        <f>'Скорая медицинская помощь'!I35</f>
        <v>16294</v>
      </c>
      <c r="E35" s="268">
        <f t="shared" si="1"/>
        <v>0</v>
      </c>
      <c r="F35" s="75">
        <f>Поликлиника!E35</f>
        <v>12106</v>
      </c>
      <c r="G35" s="76">
        <f>Поликлиника!I35</f>
        <v>12106</v>
      </c>
      <c r="H35" s="77">
        <f t="shared" si="2"/>
        <v>0</v>
      </c>
      <c r="I35" s="78">
        <f>Поликлиника!AL35</f>
        <v>0</v>
      </c>
      <c r="J35" s="78">
        <f>Поликлиника!AP35</f>
        <v>0</v>
      </c>
      <c r="K35" s="77">
        <f t="shared" si="3"/>
        <v>0</v>
      </c>
      <c r="L35" s="76">
        <f>Поликлиника!V35</f>
        <v>9833.9499999999989</v>
      </c>
      <c r="M35" s="76">
        <f>Поликлиника!Z35</f>
        <v>9833.9499999999989</v>
      </c>
      <c r="N35" s="77">
        <f t="shared" si="4"/>
        <v>0</v>
      </c>
      <c r="O35" s="79">
        <f>Поликлиника!BB35</f>
        <v>1626.35</v>
      </c>
      <c r="P35" s="79">
        <f>Поликлиника!BF35</f>
        <v>1626.35</v>
      </c>
      <c r="Q35" s="58">
        <f t="shared" si="5"/>
        <v>0</v>
      </c>
      <c r="R35" s="76">
        <f>Поликлиника!BR35</f>
        <v>72362.338000000003</v>
      </c>
      <c r="S35" s="76">
        <f>Поликлиника!BV35</f>
        <v>72362.338000000003</v>
      </c>
      <c r="T35" s="77">
        <f t="shared" si="6"/>
        <v>0</v>
      </c>
      <c r="U35" s="78">
        <f>Поликлиника!CH35</f>
        <v>521.71799999999996</v>
      </c>
      <c r="V35" s="78">
        <f>Поликлиника!CL35</f>
        <v>521.71799999999996</v>
      </c>
      <c r="W35" s="80">
        <f t="shared" si="7"/>
        <v>0</v>
      </c>
      <c r="X35" s="81">
        <f>'Круглосуточный стационар'!D35</f>
        <v>37933.83</v>
      </c>
      <c r="Y35" s="82">
        <f>'Круглосуточный стационар'!H35</f>
        <v>37933.83</v>
      </c>
      <c r="Z35" s="77">
        <f t="shared" si="8"/>
        <v>0</v>
      </c>
      <c r="AA35" s="82">
        <f>'Круглосуточный стационар'!T35</f>
        <v>0</v>
      </c>
      <c r="AB35" s="82">
        <f>'Круглосуточный стационар'!X35</f>
        <v>0</v>
      </c>
      <c r="AC35" s="80">
        <f t="shared" si="9"/>
        <v>0</v>
      </c>
      <c r="AD35" s="75">
        <f>'Дневной стационар'!D35</f>
        <v>15275.37</v>
      </c>
      <c r="AE35" s="76">
        <f>'Дневной стационар'!L35</f>
        <v>15275.37</v>
      </c>
      <c r="AF35" s="77">
        <f t="shared" si="10"/>
        <v>0</v>
      </c>
      <c r="AG35" s="76"/>
      <c r="AH35" s="76"/>
      <c r="AI35" s="80">
        <f t="shared" si="11"/>
        <v>0</v>
      </c>
      <c r="AJ35" s="83">
        <f t="shared" si="12"/>
        <v>165431.83799999999</v>
      </c>
      <c r="AK35" s="253">
        <f t="shared" si="13"/>
        <v>165431.83799999999</v>
      </c>
      <c r="AL35" s="84">
        <f t="shared" si="14"/>
        <v>0</v>
      </c>
      <c r="AM35" s="292">
        <f>'[1]410030'!$W$15</f>
        <v>119.78</v>
      </c>
      <c r="AN35" s="292">
        <f>'[1]410030'!$W$15</f>
        <v>119.78</v>
      </c>
      <c r="AO35" s="293">
        <f t="shared" si="15"/>
        <v>0</v>
      </c>
      <c r="AP35" s="292">
        <f t="shared" si="16"/>
        <v>165312.05799999999</v>
      </c>
      <c r="AQ35" s="292">
        <f t="shared" si="17"/>
        <v>165312.05799999999</v>
      </c>
      <c r="AR35" s="293">
        <f t="shared" si="18"/>
        <v>0</v>
      </c>
      <c r="AT35" s="294"/>
      <c r="AU35" s="294"/>
    </row>
    <row r="36" spans="1:47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75">
        <f>'Скорая медицинская помощь'!E36</f>
        <v>19727.48</v>
      </c>
      <c r="D36" s="76">
        <f>'Скорая медицинская помощь'!I36</f>
        <v>19727.48</v>
      </c>
      <c r="E36" s="269">
        <f t="shared" si="1"/>
        <v>0</v>
      </c>
      <c r="F36" s="75">
        <f>Поликлиника!E36</f>
        <v>17432.79</v>
      </c>
      <c r="G36" s="76">
        <f>Поликлиника!I36</f>
        <v>17432.79</v>
      </c>
      <c r="H36" s="77">
        <f t="shared" si="2"/>
        <v>0</v>
      </c>
      <c r="I36" s="78">
        <f>Поликлиника!AL36</f>
        <v>2774.15</v>
      </c>
      <c r="J36" s="78">
        <f>Поликлиника!AP36</f>
        <v>2774.15</v>
      </c>
      <c r="K36" s="77">
        <f t="shared" si="3"/>
        <v>0</v>
      </c>
      <c r="L36" s="76">
        <f>Поликлиника!V36</f>
        <v>21716.74</v>
      </c>
      <c r="M36" s="76">
        <f>Поликлиника!Z36</f>
        <v>21716.74</v>
      </c>
      <c r="N36" s="77">
        <f t="shared" si="4"/>
        <v>0</v>
      </c>
      <c r="O36" s="79">
        <f>Поликлиника!BB36</f>
        <v>1711.06</v>
      </c>
      <c r="P36" s="79">
        <f>Поликлиника!BF36</f>
        <v>1711.06</v>
      </c>
      <c r="Q36" s="58">
        <f t="shared" si="5"/>
        <v>0</v>
      </c>
      <c r="R36" s="76">
        <f>Поликлиника!BR36</f>
        <v>34956.629799999995</v>
      </c>
      <c r="S36" s="76">
        <f>Поликлиника!BV36</f>
        <v>34956.629799999995</v>
      </c>
      <c r="T36" s="77">
        <f t="shared" si="6"/>
        <v>0</v>
      </c>
      <c r="U36" s="78">
        <f>Поликлиника!CH36</f>
        <v>573.88980000000004</v>
      </c>
      <c r="V36" s="78">
        <f>Поликлиника!CL36</f>
        <v>573.88980000000004</v>
      </c>
      <c r="W36" s="80">
        <f t="shared" si="7"/>
        <v>0</v>
      </c>
      <c r="X36" s="81">
        <f>'Круглосуточный стационар'!D36</f>
        <v>58542.790000000008</v>
      </c>
      <c r="Y36" s="82">
        <f>'Круглосуточный стационар'!H36</f>
        <v>58542.790000000008</v>
      </c>
      <c r="Z36" s="77">
        <f t="shared" si="8"/>
        <v>0</v>
      </c>
      <c r="AA36" s="82">
        <f>'Круглосуточный стационар'!T36</f>
        <v>0</v>
      </c>
      <c r="AB36" s="82">
        <f>'Круглосуточный стационар'!X36</f>
        <v>0</v>
      </c>
      <c r="AC36" s="80">
        <f t="shared" si="9"/>
        <v>0</v>
      </c>
      <c r="AD36" s="75">
        <f>'Дневной стационар'!D36</f>
        <v>16748.77</v>
      </c>
      <c r="AE36" s="76">
        <f>'Дневной стационар'!L36</f>
        <v>16748.77</v>
      </c>
      <c r="AF36" s="77">
        <f t="shared" si="10"/>
        <v>0</v>
      </c>
      <c r="AG36" s="76"/>
      <c r="AH36" s="76"/>
      <c r="AI36" s="80">
        <f t="shared" si="11"/>
        <v>0</v>
      </c>
      <c r="AJ36" s="83">
        <f t="shared" si="12"/>
        <v>173610.40979999999</v>
      </c>
      <c r="AK36" s="253">
        <f t="shared" si="13"/>
        <v>173610.40979999999</v>
      </c>
      <c r="AL36" s="84">
        <f t="shared" si="14"/>
        <v>0</v>
      </c>
      <c r="AM36" s="292">
        <f>'[1]410031'!$W$15</f>
        <v>1569.1689999999999</v>
      </c>
      <c r="AN36" s="292">
        <f>'[1]410031'!$W$15</f>
        <v>1569.1689999999999</v>
      </c>
      <c r="AO36" s="293">
        <f t="shared" si="15"/>
        <v>0</v>
      </c>
      <c r="AP36" s="292">
        <f t="shared" si="16"/>
        <v>172041.2408</v>
      </c>
      <c r="AQ36" s="292">
        <f t="shared" si="17"/>
        <v>172041.2408</v>
      </c>
      <c r="AR36" s="293">
        <f t="shared" si="18"/>
        <v>0</v>
      </c>
      <c r="AT36" s="294"/>
      <c r="AU36" s="294"/>
    </row>
    <row r="37" spans="1:47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75">
        <f>'Скорая медицинская помощь'!E37</f>
        <v>10330.49</v>
      </c>
      <c r="D37" s="76">
        <f>'Скорая медицинская помощь'!I37</f>
        <v>10330.49</v>
      </c>
      <c r="E37" s="269">
        <f t="shared" si="1"/>
        <v>0</v>
      </c>
      <c r="F37" s="75">
        <f>Поликлиника!E37</f>
        <v>6188.84</v>
      </c>
      <c r="G37" s="76">
        <f>Поликлиника!I37</f>
        <v>6188.84</v>
      </c>
      <c r="H37" s="77">
        <f t="shared" si="2"/>
        <v>0</v>
      </c>
      <c r="I37" s="78">
        <f>Поликлиника!AL37</f>
        <v>578.66</v>
      </c>
      <c r="J37" s="78">
        <f>Поликлиника!AP37</f>
        <v>578.66</v>
      </c>
      <c r="K37" s="77">
        <f t="shared" si="3"/>
        <v>0</v>
      </c>
      <c r="L37" s="76">
        <f>Поликлиника!V37</f>
        <v>5702.84</v>
      </c>
      <c r="M37" s="76">
        <f>Поликлиника!Z37</f>
        <v>5702.84</v>
      </c>
      <c r="N37" s="77">
        <f t="shared" si="4"/>
        <v>0</v>
      </c>
      <c r="O37" s="79">
        <f>Поликлиника!BB37</f>
        <v>1640.85</v>
      </c>
      <c r="P37" s="79">
        <f>Поликлиника!BF37</f>
        <v>1640.85</v>
      </c>
      <c r="Q37" s="58">
        <f t="shared" si="5"/>
        <v>0</v>
      </c>
      <c r="R37" s="76">
        <f>Поликлиника!BR37</f>
        <v>76287.372130000018</v>
      </c>
      <c r="S37" s="76">
        <f>Поликлиника!BV37</f>
        <v>76287.372130000018</v>
      </c>
      <c r="T37" s="77">
        <f t="shared" si="6"/>
        <v>0</v>
      </c>
      <c r="U37" s="78">
        <f>Поликлиника!CH37</f>
        <v>318.15213000000006</v>
      </c>
      <c r="V37" s="78">
        <f>Поликлиника!CL37</f>
        <v>318.15213000000006</v>
      </c>
      <c r="W37" s="80">
        <f t="shared" si="7"/>
        <v>0</v>
      </c>
      <c r="X37" s="81">
        <f>'Круглосуточный стационар'!D37</f>
        <v>18687.23</v>
      </c>
      <c r="Y37" s="82">
        <f>'Круглосуточный стационар'!H37</f>
        <v>18687.23</v>
      </c>
      <c r="Z37" s="77">
        <f t="shared" si="8"/>
        <v>0</v>
      </c>
      <c r="AA37" s="82">
        <f>'Круглосуточный стационар'!T37</f>
        <v>0</v>
      </c>
      <c r="AB37" s="82">
        <f>'Круглосуточный стационар'!X37</f>
        <v>0</v>
      </c>
      <c r="AC37" s="80">
        <f t="shared" si="9"/>
        <v>0</v>
      </c>
      <c r="AD37" s="75">
        <f>'Дневной стационар'!D37</f>
        <v>6782.4299999999994</v>
      </c>
      <c r="AE37" s="76">
        <f>'Дневной стационар'!L37</f>
        <v>6782.4299999999994</v>
      </c>
      <c r="AF37" s="77">
        <f t="shared" si="10"/>
        <v>0</v>
      </c>
      <c r="AG37" s="76"/>
      <c r="AH37" s="76"/>
      <c r="AI37" s="80">
        <f t="shared" si="11"/>
        <v>0</v>
      </c>
      <c r="AJ37" s="83">
        <f t="shared" si="12"/>
        <v>126198.71213</v>
      </c>
      <c r="AK37" s="253">
        <f t="shared" si="13"/>
        <v>126198.71213</v>
      </c>
      <c r="AL37" s="84">
        <f t="shared" si="14"/>
        <v>0</v>
      </c>
      <c r="AM37" s="292">
        <f>'[1]410032'!$W$15</f>
        <v>551.12</v>
      </c>
      <c r="AN37" s="292">
        <f>'[1]410032'!$W$15</f>
        <v>551.12</v>
      </c>
      <c r="AO37" s="293">
        <f t="shared" si="15"/>
        <v>0</v>
      </c>
      <c r="AP37" s="292">
        <f t="shared" si="16"/>
        <v>125647.59213</v>
      </c>
      <c r="AQ37" s="292">
        <f t="shared" si="17"/>
        <v>125647.59213</v>
      </c>
      <c r="AR37" s="293">
        <f t="shared" si="18"/>
        <v>0</v>
      </c>
      <c r="AT37" s="294"/>
      <c r="AU37" s="294"/>
    </row>
    <row r="38" spans="1:47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75">
        <f>'Скорая медицинская помощь'!E38</f>
        <v>11787.18</v>
      </c>
      <c r="D38" s="76">
        <f>'Скорая медицинская помощь'!I38</f>
        <v>11787.18</v>
      </c>
      <c r="E38" s="269">
        <f t="shared" si="1"/>
        <v>0</v>
      </c>
      <c r="F38" s="75">
        <f>Поликлиника!E38</f>
        <v>9241.4</v>
      </c>
      <c r="G38" s="76">
        <f>Поликлиника!I38</f>
        <v>9241.4</v>
      </c>
      <c r="H38" s="77">
        <f t="shared" si="2"/>
        <v>0</v>
      </c>
      <c r="I38" s="78">
        <f>Поликлиника!AL38</f>
        <v>483.21</v>
      </c>
      <c r="J38" s="78">
        <f>Поликлиника!AP38</f>
        <v>483.21</v>
      </c>
      <c r="K38" s="77">
        <f t="shared" si="3"/>
        <v>0</v>
      </c>
      <c r="L38" s="76">
        <f>Поликлиника!V38</f>
        <v>9623.7699999999986</v>
      </c>
      <c r="M38" s="76">
        <f>Поликлиника!Z38</f>
        <v>9623.7699999999986</v>
      </c>
      <c r="N38" s="77">
        <f t="shared" si="4"/>
        <v>0</v>
      </c>
      <c r="O38" s="79">
        <f>Поликлиника!BB38</f>
        <v>732.66</v>
      </c>
      <c r="P38" s="79">
        <f>Поликлиника!BF38</f>
        <v>732.66</v>
      </c>
      <c r="Q38" s="58">
        <f t="shared" si="5"/>
        <v>0</v>
      </c>
      <c r="R38" s="76">
        <f>Поликлиника!BR38</f>
        <v>30241.410670000001</v>
      </c>
      <c r="S38" s="76">
        <f>Поликлиника!BV38</f>
        <v>30241.410670000001</v>
      </c>
      <c r="T38" s="77">
        <f t="shared" si="6"/>
        <v>0</v>
      </c>
      <c r="U38" s="78">
        <f>Поликлиника!CH38</f>
        <v>294.77067000000005</v>
      </c>
      <c r="V38" s="78">
        <f>Поликлиника!CL38</f>
        <v>294.77067000000005</v>
      </c>
      <c r="W38" s="80">
        <f t="shared" si="7"/>
        <v>0</v>
      </c>
      <c r="X38" s="81">
        <f>'Круглосуточный стационар'!D38</f>
        <v>20975.050000000003</v>
      </c>
      <c r="Y38" s="82">
        <f>'Круглосуточный стационар'!H38</f>
        <v>20975.050000000003</v>
      </c>
      <c r="Z38" s="77">
        <f t="shared" si="8"/>
        <v>0</v>
      </c>
      <c r="AA38" s="82">
        <f>'Круглосуточный стационар'!T38</f>
        <v>0</v>
      </c>
      <c r="AB38" s="82">
        <f>'Круглосуточный стационар'!X38</f>
        <v>0</v>
      </c>
      <c r="AC38" s="80">
        <f t="shared" si="9"/>
        <v>0</v>
      </c>
      <c r="AD38" s="75">
        <f>'Дневной стационар'!D38</f>
        <v>11950.07</v>
      </c>
      <c r="AE38" s="76">
        <f>'Дневной стационар'!L38</f>
        <v>11950.07</v>
      </c>
      <c r="AF38" s="77">
        <f t="shared" si="10"/>
        <v>0</v>
      </c>
      <c r="AG38" s="76"/>
      <c r="AH38" s="76"/>
      <c r="AI38" s="80">
        <f t="shared" si="11"/>
        <v>0</v>
      </c>
      <c r="AJ38" s="83">
        <f t="shared" si="12"/>
        <v>95034.750670000023</v>
      </c>
      <c r="AK38" s="253">
        <f t="shared" si="13"/>
        <v>95034.750670000023</v>
      </c>
      <c r="AL38" s="84">
        <f t="shared" si="14"/>
        <v>0</v>
      </c>
      <c r="AM38" s="292">
        <f>'[1]410033'!$W$15</f>
        <v>278.67</v>
      </c>
      <c r="AN38" s="292">
        <f>'[1]410033'!$W$15</f>
        <v>278.67</v>
      </c>
      <c r="AO38" s="293">
        <f t="shared" si="15"/>
        <v>0</v>
      </c>
      <c r="AP38" s="292">
        <f t="shared" si="16"/>
        <v>94756.080670000025</v>
      </c>
      <c r="AQ38" s="292">
        <f t="shared" si="17"/>
        <v>94756.080670000025</v>
      </c>
      <c r="AR38" s="293">
        <f t="shared" si="18"/>
        <v>0</v>
      </c>
      <c r="AT38" s="294"/>
      <c r="AU38" s="294"/>
    </row>
    <row r="39" spans="1:47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75">
        <f>'Скорая медицинская помощь'!E39</f>
        <v>102778.45</v>
      </c>
      <c r="D39" s="76">
        <f>'Скорая медицинская помощь'!I39</f>
        <v>102778.45</v>
      </c>
      <c r="E39" s="269">
        <f t="shared" si="1"/>
        <v>0</v>
      </c>
      <c r="F39" s="75">
        <f>Поликлиника!E39</f>
        <v>79656.25</v>
      </c>
      <c r="G39" s="76">
        <f>Поликлиника!I39</f>
        <v>79656.25</v>
      </c>
      <c r="H39" s="77">
        <f t="shared" si="2"/>
        <v>0</v>
      </c>
      <c r="I39" s="78">
        <f>Поликлиника!AL39</f>
        <v>4285.7299999999996</v>
      </c>
      <c r="J39" s="78">
        <f>Поликлиника!AP39</f>
        <v>4861.7</v>
      </c>
      <c r="K39" s="77">
        <f t="shared" si="3"/>
        <v>575.97000000000025</v>
      </c>
      <c r="L39" s="76">
        <f>Поликлиника!V39</f>
        <v>74961.38</v>
      </c>
      <c r="M39" s="76">
        <f>Поликлиника!Z39</f>
        <v>74385.410000000018</v>
      </c>
      <c r="N39" s="77">
        <f t="shared" si="4"/>
        <v>-575.96999999998661</v>
      </c>
      <c r="O39" s="79">
        <f>Поликлиника!BB39</f>
        <v>8573.3900000000012</v>
      </c>
      <c r="P39" s="79">
        <f>Поликлиника!BF39</f>
        <v>8573.3900000000012</v>
      </c>
      <c r="Q39" s="58">
        <f t="shared" si="5"/>
        <v>0</v>
      </c>
      <c r="R39" s="76">
        <f>Поликлиника!BR39</f>
        <v>43092.623859999992</v>
      </c>
      <c r="S39" s="76">
        <f>Поликлиника!BV39</f>
        <v>43092.623859999992</v>
      </c>
      <c r="T39" s="77">
        <f t="shared" si="6"/>
        <v>0</v>
      </c>
      <c r="U39" s="78">
        <f>Поликлиника!CH39</f>
        <v>777.6538599999999</v>
      </c>
      <c r="V39" s="78">
        <f>Поликлиника!CL39</f>
        <v>777.6538599999999</v>
      </c>
      <c r="W39" s="80">
        <f t="shared" si="7"/>
        <v>0</v>
      </c>
      <c r="X39" s="81">
        <f>'Круглосуточный стационар'!D39</f>
        <v>249883.12999999998</v>
      </c>
      <c r="Y39" s="82">
        <f>'Круглосуточный стационар'!H39</f>
        <v>249883.12999999998</v>
      </c>
      <c r="Z39" s="77">
        <f t="shared" si="8"/>
        <v>0</v>
      </c>
      <c r="AA39" s="82">
        <f>'Круглосуточный стационар'!T39</f>
        <v>0</v>
      </c>
      <c r="AB39" s="82">
        <f>'Круглосуточный стационар'!X39</f>
        <v>0</v>
      </c>
      <c r="AC39" s="80">
        <f t="shared" si="9"/>
        <v>0</v>
      </c>
      <c r="AD39" s="75">
        <f>'Дневной стационар'!D39</f>
        <v>35434.259999999995</v>
      </c>
      <c r="AE39" s="76">
        <f>'Дневной стационар'!L39</f>
        <v>35434.259999999995</v>
      </c>
      <c r="AF39" s="77">
        <f t="shared" si="10"/>
        <v>0</v>
      </c>
      <c r="AG39" s="76"/>
      <c r="AH39" s="76"/>
      <c r="AI39" s="80">
        <f t="shared" si="11"/>
        <v>0</v>
      </c>
      <c r="AJ39" s="83">
        <f t="shared" si="12"/>
        <v>598665.21386000002</v>
      </c>
      <c r="AK39" s="253">
        <f t="shared" si="13"/>
        <v>598665.21386000002</v>
      </c>
      <c r="AL39" s="84">
        <f t="shared" si="14"/>
        <v>0</v>
      </c>
      <c r="AM39" s="292">
        <f>'[1]410035'!$W$15</f>
        <v>11772.904000000002</v>
      </c>
      <c r="AN39" s="292">
        <f>'[1]410035'!$W$15</f>
        <v>11772.904000000002</v>
      </c>
      <c r="AO39" s="293">
        <f t="shared" si="15"/>
        <v>0</v>
      </c>
      <c r="AP39" s="292">
        <f t="shared" si="16"/>
        <v>586892.30986000004</v>
      </c>
      <c r="AQ39" s="292">
        <f t="shared" si="17"/>
        <v>586892.30986000004</v>
      </c>
      <c r="AR39" s="293">
        <f t="shared" si="18"/>
        <v>0</v>
      </c>
      <c r="AT39" s="294"/>
      <c r="AU39" s="294"/>
    </row>
    <row r="40" spans="1:47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75">
        <f>'Скорая медицинская помощь'!E40</f>
        <v>0</v>
      </c>
      <c r="D40" s="76">
        <f>'Скорая медицинская помощь'!I40</f>
        <v>0</v>
      </c>
      <c r="E40" s="269">
        <f t="shared" si="1"/>
        <v>0</v>
      </c>
      <c r="F40" s="75">
        <f>Поликлиника!E40</f>
        <v>1067.92</v>
      </c>
      <c r="G40" s="76">
        <f>Поликлиника!I40</f>
        <v>1067.92</v>
      </c>
      <c r="H40" s="77">
        <f t="shared" si="2"/>
        <v>0</v>
      </c>
      <c r="I40" s="78">
        <f>Поликлиника!AL40</f>
        <v>497.83</v>
      </c>
      <c r="J40" s="78">
        <f>Поликлиника!AP40</f>
        <v>497.83</v>
      </c>
      <c r="K40" s="77">
        <f t="shared" si="3"/>
        <v>0</v>
      </c>
      <c r="L40" s="76">
        <f>Поликлиника!V40</f>
        <v>3092.11</v>
      </c>
      <c r="M40" s="76">
        <f>Поликлиника!Z40</f>
        <v>3092.11</v>
      </c>
      <c r="N40" s="77">
        <f t="shared" si="4"/>
        <v>0</v>
      </c>
      <c r="O40" s="79">
        <f>Поликлиника!BB40</f>
        <v>0</v>
      </c>
      <c r="P40" s="79">
        <f>Поликлиника!BF40</f>
        <v>0</v>
      </c>
      <c r="Q40" s="58">
        <f t="shared" si="5"/>
        <v>0</v>
      </c>
      <c r="R40" s="76">
        <f>Поликлиника!BR40</f>
        <v>44636.86</v>
      </c>
      <c r="S40" s="76">
        <f>Поликлиника!BV40</f>
        <v>44636.86</v>
      </c>
      <c r="T40" s="77">
        <f t="shared" si="6"/>
        <v>0</v>
      </c>
      <c r="U40" s="78">
        <f>Поликлиника!CH40</f>
        <v>0</v>
      </c>
      <c r="V40" s="78">
        <f>Поликлиника!CL40</f>
        <v>0</v>
      </c>
      <c r="W40" s="80">
        <f t="shared" si="7"/>
        <v>0</v>
      </c>
      <c r="X40" s="81">
        <f>'Круглосуточный стационар'!D40</f>
        <v>6794.2100000000009</v>
      </c>
      <c r="Y40" s="82">
        <f>'Круглосуточный стационар'!H40</f>
        <v>6794.2100000000009</v>
      </c>
      <c r="Z40" s="77">
        <f t="shared" si="8"/>
        <v>0</v>
      </c>
      <c r="AA40" s="82">
        <f>'Круглосуточный стационар'!T40</f>
        <v>0</v>
      </c>
      <c r="AB40" s="82">
        <f>'Круглосуточный стационар'!X40</f>
        <v>0</v>
      </c>
      <c r="AC40" s="80">
        <f t="shared" si="9"/>
        <v>0</v>
      </c>
      <c r="AD40" s="75">
        <f>'Дневной стационар'!D40</f>
        <v>2929.7400000000002</v>
      </c>
      <c r="AE40" s="76">
        <f>'Дневной стационар'!L40</f>
        <v>2929.7400000000002</v>
      </c>
      <c r="AF40" s="77">
        <f t="shared" si="10"/>
        <v>0</v>
      </c>
      <c r="AG40" s="76"/>
      <c r="AH40" s="76"/>
      <c r="AI40" s="80">
        <f t="shared" si="11"/>
        <v>0</v>
      </c>
      <c r="AJ40" s="83">
        <f t="shared" si="12"/>
        <v>59018.67</v>
      </c>
      <c r="AK40" s="253">
        <f t="shared" si="13"/>
        <v>59018.67</v>
      </c>
      <c r="AL40" s="84">
        <f t="shared" si="14"/>
        <v>0</v>
      </c>
      <c r="AM40" s="292">
        <f>'[1]410036'!$W$15</f>
        <v>56.55</v>
      </c>
      <c r="AN40" s="292">
        <f>'[1]410036'!$W$15</f>
        <v>56.55</v>
      </c>
      <c r="AO40" s="293">
        <f t="shared" si="15"/>
        <v>0</v>
      </c>
      <c r="AP40" s="292">
        <f t="shared" si="16"/>
        <v>58962.119999999995</v>
      </c>
      <c r="AQ40" s="292">
        <f t="shared" si="17"/>
        <v>58962.119999999995</v>
      </c>
      <c r="AR40" s="293">
        <f t="shared" si="18"/>
        <v>0</v>
      </c>
      <c r="AT40" s="294"/>
      <c r="AU40" s="294"/>
    </row>
    <row r="41" spans="1:47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75">
        <f>'Скорая медицинская помощь'!E41</f>
        <v>18745.07</v>
      </c>
      <c r="D41" s="76">
        <f>'Скорая медицинская помощь'!I41</f>
        <v>18745.07</v>
      </c>
      <c r="E41" s="268">
        <f t="shared" si="1"/>
        <v>0</v>
      </c>
      <c r="F41" s="75">
        <f>Поликлиника!E41</f>
        <v>12313.46</v>
      </c>
      <c r="G41" s="76">
        <f>Поликлиника!I41</f>
        <v>12313.46</v>
      </c>
      <c r="H41" s="77">
        <f t="shared" si="2"/>
        <v>0</v>
      </c>
      <c r="I41" s="78">
        <f>Поликлиника!AL41</f>
        <v>764.62</v>
      </c>
      <c r="J41" s="78">
        <f>Поликлиника!AP41</f>
        <v>764.62</v>
      </c>
      <c r="K41" s="77">
        <f t="shared" si="3"/>
        <v>0</v>
      </c>
      <c r="L41" s="76">
        <f>Поликлиника!V41</f>
        <v>9155.68</v>
      </c>
      <c r="M41" s="76">
        <f>Поликлиника!Z41</f>
        <v>9155.68</v>
      </c>
      <c r="N41" s="77">
        <f t="shared" si="4"/>
        <v>0</v>
      </c>
      <c r="O41" s="79">
        <f>Поликлиника!BB41</f>
        <v>231.46</v>
      </c>
      <c r="P41" s="79">
        <f>Поликлиника!BF41</f>
        <v>231.46</v>
      </c>
      <c r="Q41" s="58">
        <f t="shared" si="5"/>
        <v>0</v>
      </c>
      <c r="R41" s="76">
        <f>Поликлиника!BR41</f>
        <v>212972.99999999997</v>
      </c>
      <c r="S41" s="76">
        <f>Поликлиника!BV41</f>
        <v>212972.99999999997</v>
      </c>
      <c r="T41" s="77">
        <f t="shared" si="6"/>
        <v>0</v>
      </c>
      <c r="U41" s="78">
        <f>Поликлиника!CH41</f>
        <v>0</v>
      </c>
      <c r="V41" s="78">
        <f>Поликлиника!CL41</f>
        <v>0</v>
      </c>
      <c r="W41" s="80">
        <f t="shared" si="7"/>
        <v>0</v>
      </c>
      <c r="X41" s="81">
        <f>'Круглосуточный стационар'!D41</f>
        <v>15604.11</v>
      </c>
      <c r="Y41" s="82">
        <f>'Круглосуточный стационар'!H41</f>
        <v>15604.11</v>
      </c>
      <c r="Z41" s="77">
        <f t="shared" si="8"/>
        <v>0</v>
      </c>
      <c r="AA41" s="82">
        <f>'Круглосуточный стационар'!T41</f>
        <v>0</v>
      </c>
      <c r="AB41" s="82">
        <f>'Круглосуточный стационар'!X41</f>
        <v>0</v>
      </c>
      <c r="AC41" s="80">
        <f t="shared" si="9"/>
        <v>0</v>
      </c>
      <c r="AD41" s="75">
        <f>'Дневной стационар'!D41</f>
        <v>11671.62</v>
      </c>
      <c r="AE41" s="76">
        <f>'Дневной стационар'!L41</f>
        <v>11671.62</v>
      </c>
      <c r="AF41" s="77">
        <f t="shared" si="10"/>
        <v>0</v>
      </c>
      <c r="AG41" s="76"/>
      <c r="AH41" s="76"/>
      <c r="AI41" s="80">
        <f t="shared" si="11"/>
        <v>0</v>
      </c>
      <c r="AJ41" s="83">
        <f t="shared" si="12"/>
        <v>281459.01999999996</v>
      </c>
      <c r="AK41" s="253">
        <f t="shared" si="13"/>
        <v>281459.01999999996</v>
      </c>
      <c r="AL41" s="84">
        <f t="shared" si="14"/>
        <v>0</v>
      </c>
      <c r="AM41" s="292">
        <f>'[1]410037'!$W$15</f>
        <v>335.55</v>
      </c>
      <c r="AN41" s="292">
        <f>'[1]410037'!$W$15</f>
        <v>335.55</v>
      </c>
      <c r="AO41" s="293">
        <f t="shared" si="15"/>
        <v>0</v>
      </c>
      <c r="AP41" s="292">
        <f t="shared" si="16"/>
        <v>281123.46999999997</v>
      </c>
      <c r="AQ41" s="292">
        <f t="shared" si="17"/>
        <v>281123.46999999997</v>
      </c>
      <c r="AR41" s="293">
        <f t="shared" si="18"/>
        <v>0</v>
      </c>
      <c r="AT41" s="294"/>
      <c r="AU41" s="294"/>
    </row>
    <row r="42" spans="1:47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75">
        <f>'Скорая медицинская помощь'!E42</f>
        <v>16852.38</v>
      </c>
      <c r="D42" s="76">
        <f>'Скорая медицинская помощь'!I42</f>
        <v>16852.38</v>
      </c>
      <c r="E42" s="269">
        <f t="shared" si="1"/>
        <v>0</v>
      </c>
      <c r="F42" s="75">
        <f>Поликлиника!E42</f>
        <v>11624.240000000002</v>
      </c>
      <c r="G42" s="76">
        <f>Поликлиника!I42</f>
        <v>11624.240000000002</v>
      </c>
      <c r="H42" s="77">
        <f t="shared" si="2"/>
        <v>0</v>
      </c>
      <c r="I42" s="78">
        <f>Поликлиника!AL42</f>
        <v>17.79</v>
      </c>
      <c r="J42" s="78">
        <f>Поликлиника!AP42</f>
        <v>150.9</v>
      </c>
      <c r="K42" s="77">
        <f t="shared" si="3"/>
        <v>133.11000000000001</v>
      </c>
      <c r="L42" s="76">
        <f>Поликлиника!V42</f>
        <v>7792.28</v>
      </c>
      <c r="M42" s="76">
        <f>Поликлиника!Z42</f>
        <v>7659.1699999999983</v>
      </c>
      <c r="N42" s="77">
        <f t="shared" si="4"/>
        <v>-133.11000000000149</v>
      </c>
      <c r="O42" s="79">
        <f>Поликлиника!BB42</f>
        <v>344.13</v>
      </c>
      <c r="P42" s="79">
        <f>Поликлиника!BF42</f>
        <v>344.13</v>
      </c>
      <c r="Q42" s="58">
        <f t="shared" si="5"/>
        <v>0</v>
      </c>
      <c r="R42" s="76">
        <f>Поликлиника!BR42</f>
        <v>95870.777219999989</v>
      </c>
      <c r="S42" s="76">
        <f>Поликлиника!BV42</f>
        <v>95870.777219999989</v>
      </c>
      <c r="T42" s="77">
        <f t="shared" si="6"/>
        <v>0</v>
      </c>
      <c r="U42" s="78">
        <f>Поликлиника!CH42</f>
        <v>412.15722000000005</v>
      </c>
      <c r="V42" s="78">
        <f>Поликлиника!CL42</f>
        <v>412.15722000000005</v>
      </c>
      <c r="W42" s="80">
        <f t="shared" si="7"/>
        <v>0</v>
      </c>
      <c r="X42" s="81">
        <f>'Круглосуточный стационар'!D42</f>
        <v>45753.26</v>
      </c>
      <c r="Y42" s="82">
        <f>'Круглосуточный стационар'!H42</f>
        <v>45753.26</v>
      </c>
      <c r="Z42" s="77">
        <f t="shared" si="8"/>
        <v>0</v>
      </c>
      <c r="AA42" s="82">
        <f>'Круглосуточный стационар'!T42</f>
        <v>0</v>
      </c>
      <c r="AB42" s="82">
        <f>'Круглосуточный стационар'!X42</f>
        <v>0</v>
      </c>
      <c r="AC42" s="80">
        <f t="shared" si="9"/>
        <v>0</v>
      </c>
      <c r="AD42" s="75">
        <f>'Дневной стационар'!D42</f>
        <v>4981.68</v>
      </c>
      <c r="AE42" s="76">
        <f>'Дневной стационар'!L42</f>
        <v>4981.68</v>
      </c>
      <c r="AF42" s="77">
        <f t="shared" si="10"/>
        <v>0</v>
      </c>
      <c r="AG42" s="76"/>
      <c r="AH42" s="76"/>
      <c r="AI42" s="80">
        <f t="shared" si="11"/>
        <v>0</v>
      </c>
      <c r="AJ42" s="83">
        <f t="shared" si="12"/>
        <v>183236.53722</v>
      </c>
      <c r="AK42" s="253">
        <f t="shared" si="13"/>
        <v>183236.53722</v>
      </c>
      <c r="AL42" s="84">
        <f t="shared" si="14"/>
        <v>0</v>
      </c>
      <c r="AM42" s="292">
        <f>'[1]410038'!$W$15</f>
        <v>122.6</v>
      </c>
      <c r="AN42" s="292">
        <f>'[1]410038'!$W$15</f>
        <v>122.6</v>
      </c>
      <c r="AO42" s="293">
        <f t="shared" si="15"/>
        <v>0</v>
      </c>
      <c r="AP42" s="292">
        <f t="shared" si="16"/>
        <v>183113.93721999999</v>
      </c>
      <c r="AQ42" s="292">
        <f t="shared" si="17"/>
        <v>183113.93721999999</v>
      </c>
      <c r="AR42" s="293">
        <f t="shared" si="18"/>
        <v>0</v>
      </c>
      <c r="AT42" s="294"/>
      <c r="AU42" s="294"/>
    </row>
    <row r="43" spans="1:47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75">
        <f>'Скорая медицинская помощь'!E43</f>
        <v>18100.189999999999</v>
      </c>
      <c r="D43" s="76">
        <f>'Скорая медицинская помощь'!I43</f>
        <v>18100.189999999999</v>
      </c>
      <c r="E43" s="268">
        <f t="shared" si="1"/>
        <v>0</v>
      </c>
      <c r="F43" s="75">
        <f>Поликлиника!E43</f>
        <v>12202.76</v>
      </c>
      <c r="G43" s="76">
        <f>Поликлиника!I43</f>
        <v>12202.76</v>
      </c>
      <c r="H43" s="77">
        <f t="shared" si="2"/>
        <v>0</v>
      </c>
      <c r="I43" s="78">
        <f>Поликлиника!AL43</f>
        <v>804.35</v>
      </c>
      <c r="J43" s="78">
        <f>Поликлиника!AP43</f>
        <v>804.35</v>
      </c>
      <c r="K43" s="77">
        <f t="shared" si="3"/>
        <v>0</v>
      </c>
      <c r="L43" s="76">
        <f>Поликлиника!V43</f>
        <v>7186.7699999999995</v>
      </c>
      <c r="M43" s="76">
        <f>Поликлиника!Z43</f>
        <v>7186.7699999999995</v>
      </c>
      <c r="N43" s="77">
        <f t="shared" si="4"/>
        <v>0</v>
      </c>
      <c r="O43" s="79">
        <f>Поликлиника!BB43</f>
        <v>1085.6500000000001</v>
      </c>
      <c r="P43" s="79">
        <f>Поликлиника!BF43</f>
        <v>1085.6500000000001</v>
      </c>
      <c r="Q43" s="58">
        <f t="shared" si="5"/>
        <v>0</v>
      </c>
      <c r="R43" s="76">
        <f>Поликлиника!BR43</f>
        <v>116279.42001999999</v>
      </c>
      <c r="S43" s="76">
        <f>Поликлиника!BV43</f>
        <v>116279.42001999999</v>
      </c>
      <c r="T43" s="77">
        <f t="shared" si="6"/>
        <v>0</v>
      </c>
      <c r="U43" s="78">
        <f>Поликлиника!CH43</f>
        <v>279.05002000000002</v>
      </c>
      <c r="V43" s="78">
        <f>Поликлиника!CL43</f>
        <v>279.05002000000002</v>
      </c>
      <c r="W43" s="80">
        <f t="shared" si="7"/>
        <v>0</v>
      </c>
      <c r="X43" s="81">
        <f>'Круглосуточный стационар'!D43</f>
        <v>46110.18</v>
      </c>
      <c r="Y43" s="82">
        <f>'Круглосуточный стационар'!H43</f>
        <v>46110.18</v>
      </c>
      <c r="Z43" s="77">
        <f t="shared" si="8"/>
        <v>0</v>
      </c>
      <c r="AA43" s="82">
        <f>'Круглосуточный стационар'!T43</f>
        <v>0</v>
      </c>
      <c r="AB43" s="82">
        <f>'Круглосуточный стационар'!X43</f>
        <v>0</v>
      </c>
      <c r="AC43" s="80">
        <f t="shared" si="9"/>
        <v>0</v>
      </c>
      <c r="AD43" s="75">
        <f>'Дневной стационар'!D43</f>
        <v>21322.879999999997</v>
      </c>
      <c r="AE43" s="76">
        <f>'Дневной стационар'!L43</f>
        <v>21322.879999999997</v>
      </c>
      <c r="AF43" s="77">
        <f t="shared" si="10"/>
        <v>0</v>
      </c>
      <c r="AG43" s="76"/>
      <c r="AH43" s="76"/>
      <c r="AI43" s="80">
        <f t="shared" si="11"/>
        <v>0</v>
      </c>
      <c r="AJ43" s="83">
        <f t="shared" si="12"/>
        <v>223092.20001999996</v>
      </c>
      <c r="AK43" s="253">
        <f t="shared" si="13"/>
        <v>223092.20001999996</v>
      </c>
      <c r="AL43" s="84">
        <f t="shared" si="14"/>
        <v>0</v>
      </c>
      <c r="AM43" s="292">
        <f>'[1]410039'!$W$15</f>
        <v>84.560999999999993</v>
      </c>
      <c r="AN43" s="292">
        <f>'[1]410039'!$W$15</f>
        <v>84.560999999999993</v>
      </c>
      <c r="AO43" s="293">
        <f t="shared" si="15"/>
        <v>0</v>
      </c>
      <c r="AP43" s="292">
        <f t="shared" si="16"/>
        <v>223007.63901999997</v>
      </c>
      <c r="AQ43" s="292">
        <f t="shared" si="17"/>
        <v>223007.63901999997</v>
      </c>
      <c r="AR43" s="293">
        <f t="shared" si="18"/>
        <v>0</v>
      </c>
      <c r="AT43" s="294"/>
      <c r="AU43" s="294"/>
    </row>
    <row r="44" spans="1:47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75">
        <f>'Скорая медицинская помощь'!E44</f>
        <v>8742.5499999999993</v>
      </c>
      <c r="D44" s="76">
        <f>'Скорая медицинская помощь'!I44</f>
        <v>8742.5499999999993</v>
      </c>
      <c r="E44" s="269">
        <f t="shared" si="1"/>
        <v>0</v>
      </c>
      <c r="F44" s="75">
        <f>Поликлиника!E44</f>
        <v>4179.3100000000004</v>
      </c>
      <c r="G44" s="76">
        <f>Поликлиника!I44</f>
        <v>4179.3100000000004</v>
      </c>
      <c r="H44" s="77">
        <f t="shared" si="2"/>
        <v>0</v>
      </c>
      <c r="I44" s="78">
        <f>Поликлиника!AL44</f>
        <v>1859.13</v>
      </c>
      <c r="J44" s="78">
        <f>Поликлиника!AP44</f>
        <v>1929.68</v>
      </c>
      <c r="K44" s="77">
        <f t="shared" si="3"/>
        <v>70.549999999999955</v>
      </c>
      <c r="L44" s="76">
        <f>Поликлиника!V44</f>
        <v>1863.09</v>
      </c>
      <c r="M44" s="76">
        <f>Поликлиника!Z44</f>
        <v>1792.5400000000002</v>
      </c>
      <c r="N44" s="77">
        <f t="shared" si="4"/>
        <v>-70.549999999999727</v>
      </c>
      <c r="O44" s="79">
        <f>Поликлиника!BB44</f>
        <v>7600.7199999999993</v>
      </c>
      <c r="P44" s="79">
        <f>Поликлиника!BF44</f>
        <v>7600.7199999999993</v>
      </c>
      <c r="Q44" s="58">
        <f t="shared" si="5"/>
        <v>0</v>
      </c>
      <c r="R44" s="76">
        <f>Поликлиника!BR44</f>
        <v>62822.73</v>
      </c>
      <c r="S44" s="76">
        <f>Поликлиника!BV44</f>
        <v>62822.73</v>
      </c>
      <c r="T44" s="77">
        <f t="shared" si="6"/>
        <v>0</v>
      </c>
      <c r="U44" s="78">
        <f>Поликлиника!CH44</f>
        <v>0</v>
      </c>
      <c r="V44" s="78">
        <f>Поликлиника!CL44</f>
        <v>0</v>
      </c>
      <c r="W44" s="80">
        <f t="shared" si="7"/>
        <v>0</v>
      </c>
      <c r="X44" s="81">
        <f>'Круглосуточный стационар'!D44</f>
        <v>30059.100000000002</v>
      </c>
      <c r="Y44" s="82">
        <f>'Круглосуточный стационар'!H44</f>
        <v>30059.100000000002</v>
      </c>
      <c r="Z44" s="77">
        <f t="shared" si="8"/>
        <v>0</v>
      </c>
      <c r="AA44" s="82">
        <f>'Круглосуточный стационар'!T44</f>
        <v>0</v>
      </c>
      <c r="AB44" s="82">
        <f>'Круглосуточный стационар'!X44</f>
        <v>0</v>
      </c>
      <c r="AC44" s="80">
        <f t="shared" si="9"/>
        <v>0</v>
      </c>
      <c r="AD44" s="75">
        <f>'Дневной стационар'!D44</f>
        <v>3862.6099999999997</v>
      </c>
      <c r="AE44" s="76">
        <f>'Дневной стационар'!L44</f>
        <v>3862.6099999999997</v>
      </c>
      <c r="AF44" s="77">
        <f t="shared" si="10"/>
        <v>0</v>
      </c>
      <c r="AG44" s="76"/>
      <c r="AH44" s="76"/>
      <c r="AI44" s="80">
        <f t="shared" si="11"/>
        <v>0</v>
      </c>
      <c r="AJ44" s="83">
        <f t="shared" si="12"/>
        <v>120989.24</v>
      </c>
      <c r="AK44" s="253">
        <f t="shared" si="13"/>
        <v>120989.24</v>
      </c>
      <c r="AL44" s="84">
        <f t="shared" si="14"/>
        <v>0</v>
      </c>
      <c r="AM44" s="292">
        <f>'[1]410040'!$W$15</f>
        <v>52.17</v>
      </c>
      <c r="AN44" s="292">
        <f>'[1]410040'!$W$15</f>
        <v>52.17</v>
      </c>
      <c r="AO44" s="293">
        <f t="shared" si="15"/>
        <v>0</v>
      </c>
      <c r="AP44" s="292">
        <f t="shared" si="16"/>
        <v>120937.07</v>
      </c>
      <c r="AQ44" s="292">
        <f t="shared" si="17"/>
        <v>120937.07</v>
      </c>
      <c r="AR44" s="293">
        <f t="shared" si="18"/>
        <v>0</v>
      </c>
      <c r="AT44" s="294"/>
      <c r="AU44" s="294"/>
    </row>
    <row r="45" spans="1:47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75">
        <f>'Скорая медицинская помощь'!E45</f>
        <v>0</v>
      </c>
      <c r="D45" s="76">
        <f>'Скорая медицинская помощь'!I45</f>
        <v>0</v>
      </c>
      <c r="E45" s="269">
        <f t="shared" si="1"/>
        <v>0</v>
      </c>
      <c r="F45" s="75">
        <f>Поликлиника!E45</f>
        <v>0</v>
      </c>
      <c r="G45" s="76">
        <f>Поликлиника!I45</f>
        <v>0</v>
      </c>
      <c r="H45" s="77">
        <f t="shared" si="2"/>
        <v>0</v>
      </c>
      <c r="I45" s="78">
        <f>Поликлиника!AL45</f>
        <v>0</v>
      </c>
      <c r="J45" s="78">
        <f>Поликлиника!AP45</f>
        <v>0</v>
      </c>
      <c r="K45" s="77">
        <f t="shared" si="3"/>
        <v>0</v>
      </c>
      <c r="L45" s="76">
        <f>Поликлиника!V45</f>
        <v>0</v>
      </c>
      <c r="M45" s="76">
        <f>Поликлиника!Z45</f>
        <v>0</v>
      </c>
      <c r="N45" s="77">
        <f t="shared" si="4"/>
        <v>0</v>
      </c>
      <c r="O45" s="79">
        <f>Поликлиника!BB45</f>
        <v>0</v>
      </c>
      <c r="P45" s="79">
        <f>Поликлиника!BF45</f>
        <v>0</v>
      </c>
      <c r="Q45" s="58">
        <f t="shared" si="5"/>
        <v>0</v>
      </c>
      <c r="R45" s="76">
        <f>Поликлиника!BR45</f>
        <v>0</v>
      </c>
      <c r="S45" s="76">
        <f>Поликлиника!BV45</f>
        <v>0</v>
      </c>
      <c r="T45" s="77">
        <f t="shared" si="6"/>
        <v>0</v>
      </c>
      <c r="U45" s="78">
        <f>Поликлиника!CH45</f>
        <v>0</v>
      </c>
      <c r="V45" s="78">
        <f>Поликлиника!CL45</f>
        <v>0</v>
      </c>
      <c r="W45" s="80">
        <f t="shared" si="7"/>
        <v>0</v>
      </c>
      <c r="X45" s="81">
        <f>'Круглосуточный стационар'!D45</f>
        <v>0</v>
      </c>
      <c r="Y45" s="82">
        <f>'Круглосуточный стационар'!H45</f>
        <v>0</v>
      </c>
      <c r="Z45" s="77">
        <f t="shared" si="8"/>
        <v>0</v>
      </c>
      <c r="AA45" s="82">
        <f>'Круглосуточный стационар'!T45</f>
        <v>0</v>
      </c>
      <c r="AB45" s="82">
        <f>'Круглосуточный стационар'!X45</f>
        <v>0</v>
      </c>
      <c r="AC45" s="80">
        <f t="shared" si="9"/>
        <v>0</v>
      </c>
      <c r="AD45" s="75">
        <f>'Дневной стационар'!D45</f>
        <v>0</v>
      </c>
      <c r="AE45" s="76">
        <f>'Дневной стационар'!L45</f>
        <v>0</v>
      </c>
      <c r="AF45" s="77">
        <f t="shared" si="10"/>
        <v>0</v>
      </c>
      <c r="AG45" s="76"/>
      <c r="AH45" s="76"/>
      <c r="AI45" s="80">
        <f t="shared" si="11"/>
        <v>0</v>
      </c>
      <c r="AJ45" s="83">
        <f t="shared" si="12"/>
        <v>0</v>
      </c>
      <c r="AK45" s="253">
        <f t="shared" si="13"/>
        <v>0</v>
      </c>
      <c r="AL45" s="84">
        <f t="shared" si="14"/>
        <v>0</v>
      </c>
      <c r="AM45" s="292">
        <f>'[1]410041'!$W$15</f>
        <v>0</v>
      </c>
      <c r="AN45" s="292">
        <f>'[1]410041'!$W$15</f>
        <v>0</v>
      </c>
      <c r="AO45" s="293">
        <f t="shared" si="15"/>
        <v>0</v>
      </c>
      <c r="AP45" s="292">
        <f t="shared" si="16"/>
        <v>0</v>
      </c>
      <c r="AQ45" s="292">
        <f t="shared" si="17"/>
        <v>0</v>
      </c>
      <c r="AR45" s="293">
        <f t="shared" si="18"/>
        <v>0</v>
      </c>
      <c r="AT45" s="294"/>
      <c r="AU45" s="294"/>
    </row>
    <row r="46" spans="1:47" x14ac:dyDescent="0.25">
      <c r="A46" s="10">
        <f>'Скорая медицинская помощь'!A46</f>
        <v>32</v>
      </c>
      <c r="B46" s="263" t="str">
        <f>'Скорая медицинская помощь'!C46</f>
        <v>Камчатская больница ФГБУЗ ДВОМЦ ФМБА России</v>
      </c>
      <c r="C46" s="75">
        <f>'Скорая медицинская помощь'!E46</f>
        <v>0</v>
      </c>
      <c r="D46" s="76">
        <f>'Скорая медицинская помощь'!I46</f>
        <v>0</v>
      </c>
      <c r="E46" s="269">
        <f t="shared" si="1"/>
        <v>0</v>
      </c>
      <c r="F46" s="75">
        <f>Поликлиника!E46</f>
        <v>14585.21</v>
      </c>
      <c r="G46" s="76">
        <f>Поликлиника!I46</f>
        <v>14585.21</v>
      </c>
      <c r="H46" s="77">
        <f t="shared" si="2"/>
        <v>0</v>
      </c>
      <c r="I46" s="78">
        <f>Поликлиника!AL46</f>
        <v>257.41999999999996</v>
      </c>
      <c r="J46" s="78">
        <f>Поликлиника!AP46</f>
        <v>281.86</v>
      </c>
      <c r="K46" s="77">
        <f t="shared" si="3"/>
        <v>24.440000000000055</v>
      </c>
      <c r="L46" s="76">
        <f>Поликлиника!V46</f>
        <v>14812.499999999996</v>
      </c>
      <c r="M46" s="76">
        <f>Поликлиника!Z46</f>
        <v>14788.059999999996</v>
      </c>
      <c r="N46" s="77">
        <f t="shared" si="4"/>
        <v>-24.440000000000509</v>
      </c>
      <c r="O46" s="79">
        <f>Поликлиника!BB46</f>
        <v>1000.9200000000001</v>
      </c>
      <c r="P46" s="79">
        <f>Поликлиника!BF46</f>
        <v>1000.9200000000001</v>
      </c>
      <c r="Q46" s="58">
        <f t="shared" si="5"/>
        <v>0</v>
      </c>
      <c r="R46" s="76">
        <f>Поликлиника!BR46</f>
        <v>9323.5711300000003</v>
      </c>
      <c r="S46" s="76">
        <f>Поликлиника!BV46</f>
        <v>9323.5711300000003</v>
      </c>
      <c r="T46" s="77">
        <f t="shared" si="6"/>
        <v>0</v>
      </c>
      <c r="U46" s="78">
        <f>Поликлиника!CH46</f>
        <v>1420.7811300000001</v>
      </c>
      <c r="V46" s="78">
        <f>Поликлиника!CL46</f>
        <v>1420.7811300000001</v>
      </c>
      <c r="W46" s="80">
        <f t="shared" si="7"/>
        <v>0</v>
      </c>
      <c r="X46" s="81">
        <f>'Круглосуточный стационар'!D46</f>
        <v>83390.47</v>
      </c>
      <c r="Y46" s="82">
        <f>'Круглосуточный стационар'!H46</f>
        <v>83390.47</v>
      </c>
      <c r="Z46" s="77">
        <f t="shared" si="8"/>
        <v>0</v>
      </c>
      <c r="AA46" s="82">
        <f>'Круглосуточный стационар'!T46</f>
        <v>0</v>
      </c>
      <c r="AB46" s="82">
        <f>'Круглосуточный стационар'!X46</f>
        <v>0</v>
      </c>
      <c r="AC46" s="80">
        <f t="shared" si="9"/>
        <v>0</v>
      </c>
      <c r="AD46" s="75">
        <f>'Дневной стационар'!D46</f>
        <v>26668.57</v>
      </c>
      <c r="AE46" s="76">
        <f>'Дневной стационар'!L46</f>
        <v>26668.57</v>
      </c>
      <c r="AF46" s="77">
        <f t="shared" si="10"/>
        <v>0</v>
      </c>
      <c r="AG46" s="76"/>
      <c r="AH46" s="76"/>
      <c r="AI46" s="80">
        <f t="shared" si="11"/>
        <v>0</v>
      </c>
      <c r="AJ46" s="83">
        <f t="shared" si="12"/>
        <v>150038.66112999999</v>
      </c>
      <c r="AK46" s="253">
        <f t="shared" si="13"/>
        <v>150038.66112999999</v>
      </c>
      <c r="AL46" s="84">
        <f t="shared" si="14"/>
        <v>0</v>
      </c>
      <c r="AM46" s="292">
        <f>'[1]410042'!$W$15</f>
        <v>410.92</v>
      </c>
      <c r="AN46" s="292">
        <f>'[1]410042'!$W$15</f>
        <v>410.92</v>
      </c>
      <c r="AO46" s="293">
        <f t="shared" si="15"/>
        <v>0</v>
      </c>
      <c r="AP46" s="292">
        <f t="shared" si="16"/>
        <v>149627.74112999998</v>
      </c>
      <c r="AQ46" s="292">
        <f t="shared" si="17"/>
        <v>149627.74112999998</v>
      </c>
      <c r="AR46" s="293">
        <f t="shared" si="18"/>
        <v>0</v>
      </c>
      <c r="AT46" s="294"/>
      <c r="AU46" s="294"/>
    </row>
    <row r="47" spans="1:47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75">
        <f>'Скорая медицинская помощь'!E47</f>
        <v>0</v>
      </c>
      <c r="D47" s="76">
        <f>'Скорая медицинская помощь'!I47</f>
        <v>0</v>
      </c>
      <c r="E47" s="269">
        <f t="shared" si="1"/>
        <v>0</v>
      </c>
      <c r="F47" s="75">
        <f>Поликлиника!E47</f>
        <v>6618</v>
      </c>
      <c r="G47" s="76">
        <f>Поликлиника!I47</f>
        <v>6618</v>
      </c>
      <c r="H47" s="77">
        <f t="shared" si="2"/>
        <v>0</v>
      </c>
      <c r="I47" s="78">
        <f>Поликлиника!AL47</f>
        <v>0</v>
      </c>
      <c r="J47" s="78">
        <f>Поликлиника!AP47</f>
        <v>0</v>
      </c>
      <c r="K47" s="77">
        <f t="shared" si="3"/>
        <v>0</v>
      </c>
      <c r="L47" s="76">
        <f>Поликлиника!V47</f>
        <v>3052.2800000000007</v>
      </c>
      <c r="M47" s="76">
        <f>Поликлиника!Z47</f>
        <v>3052.2800000000007</v>
      </c>
      <c r="N47" s="77">
        <f t="shared" si="4"/>
        <v>0</v>
      </c>
      <c r="O47" s="79">
        <f>Поликлиника!BB47</f>
        <v>0</v>
      </c>
      <c r="P47" s="79">
        <f>Поликлиника!BF47</f>
        <v>0</v>
      </c>
      <c r="Q47" s="58">
        <f t="shared" si="5"/>
        <v>0</v>
      </c>
      <c r="R47" s="76">
        <f>Поликлиника!BR47</f>
        <v>3704.1890100000001</v>
      </c>
      <c r="S47" s="76">
        <f>Поликлиника!BV47</f>
        <v>3704.1890100000001</v>
      </c>
      <c r="T47" s="77">
        <f t="shared" si="6"/>
        <v>0</v>
      </c>
      <c r="U47" s="78">
        <f>Поликлиника!CH47</f>
        <v>927.2290099999999</v>
      </c>
      <c r="V47" s="78">
        <f>Поликлиника!CL47</f>
        <v>927.2290099999999</v>
      </c>
      <c r="W47" s="80">
        <f t="shared" si="7"/>
        <v>0</v>
      </c>
      <c r="X47" s="81">
        <f>'Круглосуточный стационар'!D47</f>
        <v>8127.9600000000009</v>
      </c>
      <c r="Y47" s="82">
        <f>'Круглосуточный стационар'!H47</f>
        <v>8127.9600000000009</v>
      </c>
      <c r="Z47" s="77">
        <f t="shared" si="8"/>
        <v>0</v>
      </c>
      <c r="AA47" s="82">
        <f>'Круглосуточный стационар'!T47</f>
        <v>0</v>
      </c>
      <c r="AB47" s="82">
        <f>'Круглосуточный стационар'!X47</f>
        <v>0</v>
      </c>
      <c r="AC47" s="80">
        <f t="shared" si="9"/>
        <v>0</v>
      </c>
      <c r="AD47" s="75">
        <f>'Дневной стационар'!D47</f>
        <v>0</v>
      </c>
      <c r="AE47" s="76">
        <f>'Дневной стационар'!L47</f>
        <v>0</v>
      </c>
      <c r="AF47" s="77">
        <f t="shared" si="10"/>
        <v>0</v>
      </c>
      <c r="AG47" s="76"/>
      <c r="AH47" s="76"/>
      <c r="AI47" s="80">
        <f t="shared" si="11"/>
        <v>0</v>
      </c>
      <c r="AJ47" s="83">
        <f t="shared" si="12"/>
        <v>21502.42901</v>
      </c>
      <c r="AK47" s="253">
        <f t="shared" si="13"/>
        <v>21502.42901</v>
      </c>
      <c r="AL47" s="84">
        <f t="shared" si="14"/>
        <v>0</v>
      </c>
      <c r="AM47" s="292">
        <f>'[1]410043'!$W$15</f>
        <v>284.42099999999999</v>
      </c>
      <c r="AN47" s="292">
        <f>'[1]410043'!$W$15</f>
        <v>284.42099999999999</v>
      </c>
      <c r="AO47" s="293">
        <f t="shared" si="15"/>
        <v>0</v>
      </c>
      <c r="AP47" s="292">
        <f t="shared" si="16"/>
        <v>21218.008010000001</v>
      </c>
      <c r="AQ47" s="292">
        <f t="shared" si="17"/>
        <v>21218.008010000001</v>
      </c>
      <c r="AR47" s="293">
        <f t="shared" si="18"/>
        <v>0</v>
      </c>
      <c r="AT47" s="294"/>
      <c r="AU47" s="294"/>
    </row>
    <row r="48" spans="1:47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75">
        <f>'Скорая медицинская помощь'!E48</f>
        <v>0</v>
      </c>
      <c r="D48" s="76">
        <f>'Скорая медицинская помощь'!I48</f>
        <v>0</v>
      </c>
      <c r="E48" s="269">
        <f t="shared" si="1"/>
        <v>0</v>
      </c>
      <c r="F48" s="75">
        <f>Поликлиника!E48</f>
        <v>0</v>
      </c>
      <c r="G48" s="76">
        <f>Поликлиника!I48</f>
        <v>0</v>
      </c>
      <c r="H48" s="77">
        <f t="shared" si="2"/>
        <v>0</v>
      </c>
      <c r="I48" s="78">
        <f>Поликлиника!AL48</f>
        <v>0</v>
      </c>
      <c r="J48" s="78">
        <f>Поликлиника!AP48</f>
        <v>0</v>
      </c>
      <c r="K48" s="77">
        <f t="shared" si="3"/>
        <v>0</v>
      </c>
      <c r="L48" s="76">
        <f>Поликлиника!V48</f>
        <v>0</v>
      </c>
      <c r="M48" s="76">
        <f>Поликлиника!Z48</f>
        <v>0</v>
      </c>
      <c r="N48" s="77">
        <f t="shared" si="4"/>
        <v>0</v>
      </c>
      <c r="O48" s="79">
        <f>Поликлиника!BB48</f>
        <v>3283.1099999999997</v>
      </c>
      <c r="P48" s="79">
        <f>Поликлиника!BF48</f>
        <v>3283.1099999999997</v>
      </c>
      <c r="Q48" s="58">
        <f t="shared" si="5"/>
        <v>0</v>
      </c>
      <c r="R48" s="76">
        <f>Поликлиника!BR48</f>
        <v>60575.990800000007</v>
      </c>
      <c r="S48" s="76">
        <f>Поликлиника!BV48</f>
        <v>60575.990800000007</v>
      </c>
      <c r="T48" s="77">
        <f t="shared" si="6"/>
        <v>0</v>
      </c>
      <c r="U48" s="78">
        <f>Поликлиника!CH48</f>
        <v>60575.990800000007</v>
      </c>
      <c r="V48" s="78">
        <f>Поликлиника!CL48</f>
        <v>60575.990800000007</v>
      </c>
      <c r="W48" s="80">
        <f t="shared" si="7"/>
        <v>0</v>
      </c>
      <c r="X48" s="81">
        <f>'Круглосуточный стационар'!D48</f>
        <v>179620.09</v>
      </c>
      <c r="Y48" s="82">
        <f>'Круглосуточный стационар'!H48</f>
        <v>179620.09</v>
      </c>
      <c r="Z48" s="77">
        <f t="shared" si="8"/>
        <v>0</v>
      </c>
      <c r="AA48" s="82">
        <f>'Круглосуточный стационар'!T48</f>
        <v>0</v>
      </c>
      <c r="AB48" s="82">
        <f>'Круглосуточный стационар'!X48</f>
        <v>0</v>
      </c>
      <c r="AC48" s="80">
        <f t="shared" si="9"/>
        <v>0</v>
      </c>
      <c r="AD48" s="75">
        <f>'Дневной стационар'!D48</f>
        <v>4195.8</v>
      </c>
      <c r="AE48" s="76">
        <f>'Дневной стационар'!L48</f>
        <v>4195.8</v>
      </c>
      <c r="AF48" s="77">
        <f t="shared" si="10"/>
        <v>0</v>
      </c>
      <c r="AG48" s="76"/>
      <c r="AH48" s="76"/>
      <c r="AI48" s="80">
        <f t="shared" si="11"/>
        <v>0</v>
      </c>
      <c r="AJ48" s="83">
        <f t="shared" si="12"/>
        <v>247674.9908</v>
      </c>
      <c r="AK48" s="253">
        <f t="shared" si="13"/>
        <v>247674.9908</v>
      </c>
      <c r="AL48" s="84">
        <f t="shared" si="14"/>
        <v>0</v>
      </c>
      <c r="AM48" s="292">
        <f>'[1]410046'!$W$15</f>
        <v>146.37</v>
      </c>
      <c r="AN48" s="292">
        <f>'[1]410046'!$W$15</f>
        <v>146.37</v>
      </c>
      <c r="AO48" s="293">
        <f t="shared" si="15"/>
        <v>0</v>
      </c>
      <c r="AP48" s="292">
        <f t="shared" si="16"/>
        <v>247528.6208</v>
      </c>
      <c r="AQ48" s="292">
        <f t="shared" si="17"/>
        <v>247528.6208</v>
      </c>
      <c r="AR48" s="293">
        <f t="shared" si="18"/>
        <v>0</v>
      </c>
      <c r="AT48" s="294"/>
      <c r="AU48" s="294"/>
    </row>
    <row r="49" spans="1:47" x14ac:dyDescent="0.25">
      <c r="A49" s="10">
        <f>'Скорая медицинская помощь'!A49</f>
        <v>35</v>
      </c>
      <c r="B49" s="235" t="str">
        <f>'Скорая медицинская помощь'!C49</f>
        <v>ГБУЗ КК "ОЗЕРНОВСКАЯ РАЙОННАЯ БОЛЬНИЦА"</v>
      </c>
      <c r="C49" s="75">
        <f>'Скорая медицинская помощь'!E49</f>
        <v>13082.04</v>
      </c>
      <c r="D49" s="76">
        <f>'Скорая медицинская помощь'!I49</f>
        <v>13082.04</v>
      </c>
      <c r="E49" s="269">
        <f t="shared" si="1"/>
        <v>0</v>
      </c>
      <c r="F49" s="75">
        <f>Поликлиника!E49</f>
        <v>8247.2000000000007</v>
      </c>
      <c r="G49" s="76">
        <f>Поликлиника!I49</f>
        <v>8247.2000000000007</v>
      </c>
      <c r="H49" s="77">
        <f t="shared" si="2"/>
        <v>0</v>
      </c>
      <c r="I49" s="78">
        <f>Поликлиника!AL49</f>
        <v>3450.9</v>
      </c>
      <c r="J49" s="78">
        <f>Поликлиника!AP49</f>
        <v>3450.9</v>
      </c>
      <c r="K49" s="77">
        <f t="shared" si="3"/>
        <v>0</v>
      </c>
      <c r="L49" s="76">
        <f>Поликлиника!V49</f>
        <v>2389.56</v>
      </c>
      <c r="M49" s="76">
        <f>Поликлиника!Z49</f>
        <v>2389.56</v>
      </c>
      <c r="N49" s="77">
        <f t="shared" si="4"/>
        <v>0</v>
      </c>
      <c r="O49" s="79">
        <f>Поликлиника!BB49</f>
        <v>3533.47</v>
      </c>
      <c r="P49" s="79">
        <f>Поликлиника!BF49</f>
        <v>3533.47</v>
      </c>
      <c r="Q49" s="58">
        <f t="shared" si="5"/>
        <v>0</v>
      </c>
      <c r="R49" s="76">
        <f>Поликлиника!BR49</f>
        <v>53538.828870000005</v>
      </c>
      <c r="S49" s="76">
        <f>Поликлиника!BV49</f>
        <v>53538.828870000005</v>
      </c>
      <c r="T49" s="77">
        <f t="shared" si="6"/>
        <v>0</v>
      </c>
      <c r="U49" s="78">
        <f>Поликлиника!CH49</f>
        <v>242.59887000000003</v>
      </c>
      <c r="V49" s="78">
        <f>Поликлиника!CL49</f>
        <v>242.59887000000003</v>
      </c>
      <c r="W49" s="80">
        <f t="shared" si="7"/>
        <v>0</v>
      </c>
      <c r="X49" s="81">
        <f>'Круглосуточный стационар'!D49</f>
        <v>18035.919999999998</v>
      </c>
      <c r="Y49" s="82">
        <f>'Круглосуточный стационар'!H49</f>
        <v>18035.919999999998</v>
      </c>
      <c r="Z49" s="77">
        <f t="shared" si="8"/>
        <v>0</v>
      </c>
      <c r="AA49" s="82">
        <f>'Круглосуточный стационар'!T49</f>
        <v>0</v>
      </c>
      <c r="AB49" s="82">
        <f>'Круглосуточный стационар'!X49</f>
        <v>0</v>
      </c>
      <c r="AC49" s="80">
        <f t="shared" si="9"/>
        <v>0</v>
      </c>
      <c r="AD49" s="75">
        <f>'Дневной стационар'!D49</f>
        <v>7397.04</v>
      </c>
      <c r="AE49" s="76">
        <f>'Дневной стационар'!L49</f>
        <v>7397.04</v>
      </c>
      <c r="AF49" s="77">
        <f t="shared" si="10"/>
        <v>0</v>
      </c>
      <c r="AG49" s="76"/>
      <c r="AH49" s="76"/>
      <c r="AI49" s="80">
        <f t="shared" si="11"/>
        <v>0</v>
      </c>
      <c r="AJ49" s="83">
        <f t="shared" si="12"/>
        <v>109674.95887</v>
      </c>
      <c r="AK49" s="253">
        <f t="shared" si="13"/>
        <v>109674.95887</v>
      </c>
      <c r="AL49" s="84">
        <f t="shared" si="14"/>
        <v>0</v>
      </c>
      <c r="AM49" s="292">
        <f>'[1]410047'!$W$15</f>
        <v>359.31399999999996</v>
      </c>
      <c r="AN49" s="292">
        <f>'[1]410047'!$W$15</f>
        <v>359.31399999999996</v>
      </c>
      <c r="AO49" s="293">
        <f t="shared" si="15"/>
        <v>0</v>
      </c>
      <c r="AP49" s="292">
        <f t="shared" si="16"/>
        <v>109315.64487</v>
      </c>
      <c r="AQ49" s="292">
        <f t="shared" si="17"/>
        <v>109315.64487</v>
      </c>
      <c r="AR49" s="293">
        <f t="shared" si="18"/>
        <v>0</v>
      </c>
      <c r="AT49" s="294"/>
      <c r="AU49" s="294"/>
    </row>
    <row r="50" spans="1:47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75">
        <f>'Скорая медицинская помощь'!E50</f>
        <v>185693.12</v>
      </c>
      <c r="D50" s="76">
        <f>'Скорая медицинская помощь'!I50</f>
        <v>185693.12</v>
      </c>
      <c r="E50" s="269">
        <f t="shared" si="1"/>
        <v>0</v>
      </c>
      <c r="F50" s="75">
        <f>Поликлиника!E50</f>
        <v>0</v>
      </c>
      <c r="G50" s="76">
        <f>Поликлиника!I50</f>
        <v>0</v>
      </c>
      <c r="H50" s="77">
        <f t="shared" si="2"/>
        <v>0</v>
      </c>
      <c r="I50" s="78">
        <f>Поликлиника!AL50</f>
        <v>0</v>
      </c>
      <c r="J50" s="78">
        <f>Поликлиника!AP50</f>
        <v>0</v>
      </c>
      <c r="K50" s="77">
        <f t="shared" si="3"/>
        <v>0</v>
      </c>
      <c r="L50" s="76">
        <f>Поликлиника!V50</f>
        <v>0</v>
      </c>
      <c r="M50" s="76">
        <f>Поликлиника!Z50</f>
        <v>0</v>
      </c>
      <c r="N50" s="77">
        <f t="shared" si="4"/>
        <v>0</v>
      </c>
      <c r="O50" s="79">
        <f>Поликлиника!BB50</f>
        <v>8394.93</v>
      </c>
      <c r="P50" s="79">
        <f>Поликлиника!BF50</f>
        <v>8394.93</v>
      </c>
      <c r="Q50" s="58">
        <f t="shared" si="5"/>
        <v>0</v>
      </c>
      <c r="R50" s="76">
        <f>Поликлиника!BR50</f>
        <v>0</v>
      </c>
      <c r="S50" s="76">
        <f>Поликлиника!BV50</f>
        <v>0</v>
      </c>
      <c r="T50" s="77">
        <f t="shared" si="6"/>
        <v>0</v>
      </c>
      <c r="U50" s="78">
        <f>Поликлиника!CH50</f>
        <v>0</v>
      </c>
      <c r="V50" s="78">
        <f>Поликлиника!CL50</f>
        <v>0</v>
      </c>
      <c r="W50" s="80">
        <f t="shared" si="7"/>
        <v>0</v>
      </c>
      <c r="X50" s="81">
        <f>'Круглосуточный стационар'!D50</f>
        <v>0</v>
      </c>
      <c r="Y50" s="82">
        <f>'Круглосуточный стационар'!H50</f>
        <v>0</v>
      </c>
      <c r="Z50" s="77">
        <f t="shared" si="8"/>
        <v>0</v>
      </c>
      <c r="AA50" s="82">
        <f>'Круглосуточный стационар'!T50</f>
        <v>0</v>
      </c>
      <c r="AB50" s="82">
        <f>'Круглосуточный стационар'!X50</f>
        <v>0</v>
      </c>
      <c r="AC50" s="80">
        <f t="shared" si="9"/>
        <v>0</v>
      </c>
      <c r="AD50" s="75">
        <f>'Дневной стационар'!D50</f>
        <v>0</v>
      </c>
      <c r="AE50" s="76">
        <f>'Дневной стационар'!L50</f>
        <v>0</v>
      </c>
      <c r="AF50" s="77">
        <f t="shared" si="10"/>
        <v>0</v>
      </c>
      <c r="AG50" s="76"/>
      <c r="AH50" s="76"/>
      <c r="AI50" s="80">
        <f t="shared" si="11"/>
        <v>0</v>
      </c>
      <c r="AJ50" s="83">
        <f t="shared" si="12"/>
        <v>194088.05</v>
      </c>
      <c r="AK50" s="253">
        <f t="shared" si="13"/>
        <v>194088.05</v>
      </c>
      <c r="AL50" s="84">
        <f t="shared" si="14"/>
        <v>0</v>
      </c>
      <c r="AM50" s="292">
        <f>'[1]410051'!$W$15</f>
        <v>0</v>
      </c>
      <c r="AN50" s="292">
        <f>'[1]410051'!$W$15</f>
        <v>0</v>
      </c>
      <c r="AO50" s="293">
        <f t="shared" si="15"/>
        <v>0</v>
      </c>
      <c r="AP50" s="292">
        <f t="shared" si="16"/>
        <v>194088.05</v>
      </c>
      <c r="AQ50" s="292">
        <f t="shared" si="17"/>
        <v>194088.05</v>
      </c>
      <c r="AR50" s="293">
        <f t="shared" si="18"/>
        <v>0</v>
      </c>
      <c r="AT50" s="294"/>
      <c r="AU50" s="294"/>
    </row>
    <row r="51" spans="1:47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75">
        <f>'Скорая медицинская помощь'!E51</f>
        <v>545923.75</v>
      </c>
      <c r="D51" s="76">
        <f>'Скорая медицинская помощь'!I51</f>
        <v>545923.75</v>
      </c>
      <c r="E51" s="268">
        <f t="shared" si="1"/>
        <v>0</v>
      </c>
      <c r="F51" s="75">
        <f>Поликлиника!E51</f>
        <v>0</v>
      </c>
      <c r="G51" s="76">
        <f>Поликлиника!I51</f>
        <v>0</v>
      </c>
      <c r="H51" s="77">
        <f t="shared" si="2"/>
        <v>0</v>
      </c>
      <c r="I51" s="78">
        <f>Поликлиника!AL51</f>
        <v>0</v>
      </c>
      <c r="J51" s="78">
        <f>Поликлиника!AP51</f>
        <v>0</v>
      </c>
      <c r="K51" s="77">
        <f t="shared" si="3"/>
        <v>0</v>
      </c>
      <c r="L51" s="76">
        <f>Поликлиника!V51</f>
        <v>0</v>
      </c>
      <c r="M51" s="76">
        <f>Поликлиника!Z51</f>
        <v>0</v>
      </c>
      <c r="N51" s="85">
        <f t="shared" si="4"/>
        <v>0</v>
      </c>
      <c r="O51" s="79">
        <f>Поликлиника!BB51</f>
        <v>2472.98</v>
      </c>
      <c r="P51" s="79">
        <f>Поликлиника!BF51</f>
        <v>1704.71</v>
      </c>
      <c r="Q51" s="58">
        <f t="shared" si="5"/>
        <v>-768.27</v>
      </c>
      <c r="R51" s="76">
        <f>Поликлиника!BR51</f>
        <v>0</v>
      </c>
      <c r="S51" s="76">
        <f>Поликлиника!BV51</f>
        <v>0</v>
      </c>
      <c r="T51" s="77">
        <f t="shared" si="6"/>
        <v>0</v>
      </c>
      <c r="U51" s="78">
        <f>Поликлиника!CH51</f>
        <v>0</v>
      </c>
      <c r="V51" s="78">
        <f>Поликлиника!CL51</f>
        <v>0</v>
      </c>
      <c r="W51" s="80">
        <f t="shared" si="7"/>
        <v>0</v>
      </c>
      <c r="X51" s="81">
        <f>'Круглосуточный стационар'!D51</f>
        <v>0</v>
      </c>
      <c r="Y51" s="82">
        <f>'Круглосуточный стационар'!H51</f>
        <v>0</v>
      </c>
      <c r="Z51" s="77">
        <f t="shared" si="8"/>
        <v>0</v>
      </c>
      <c r="AA51" s="82">
        <f>'Круглосуточный стационар'!T51</f>
        <v>0</v>
      </c>
      <c r="AB51" s="82">
        <f>'Круглосуточный стационар'!X51</f>
        <v>0</v>
      </c>
      <c r="AC51" s="80">
        <f t="shared" si="9"/>
        <v>0</v>
      </c>
      <c r="AD51" s="75">
        <f>'Дневной стационар'!D51</f>
        <v>0</v>
      </c>
      <c r="AE51" s="76">
        <f>'Дневной стационар'!L51</f>
        <v>0</v>
      </c>
      <c r="AF51" s="77">
        <f t="shared" si="10"/>
        <v>0</v>
      </c>
      <c r="AG51" s="76"/>
      <c r="AH51" s="76"/>
      <c r="AI51" s="80">
        <f t="shared" si="11"/>
        <v>0</v>
      </c>
      <c r="AJ51" s="83">
        <f t="shared" si="12"/>
        <v>548396.73</v>
      </c>
      <c r="AK51" s="253">
        <f t="shared" si="13"/>
        <v>547628.46</v>
      </c>
      <c r="AL51" s="84">
        <f t="shared" si="14"/>
        <v>-768.27000000001863</v>
      </c>
      <c r="AM51" s="292">
        <f>'[1]410052'!$W$15</f>
        <v>0</v>
      </c>
      <c r="AN51" s="292">
        <f>'[1]410052'!$W$15</f>
        <v>0</v>
      </c>
      <c r="AO51" s="293">
        <f t="shared" si="15"/>
        <v>0</v>
      </c>
      <c r="AP51" s="292">
        <f t="shared" si="16"/>
        <v>548396.73</v>
      </c>
      <c r="AQ51" s="292">
        <f t="shared" si="17"/>
        <v>547628.46</v>
      </c>
      <c r="AR51" s="293">
        <f t="shared" si="18"/>
        <v>-768.27000000001863</v>
      </c>
      <c r="AT51" s="294"/>
      <c r="AU51" s="294"/>
    </row>
    <row r="52" spans="1:47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75">
        <f>'Скорая медицинская помощь'!E52</f>
        <v>0</v>
      </c>
      <c r="D52" s="76">
        <f>'Скорая медицинская помощь'!I52</f>
        <v>0</v>
      </c>
      <c r="E52" s="268">
        <f t="shared" si="1"/>
        <v>0</v>
      </c>
      <c r="F52" s="75">
        <f>Поликлиника!E52</f>
        <v>0</v>
      </c>
      <c r="G52" s="76">
        <f>Поликлиника!I52</f>
        <v>0</v>
      </c>
      <c r="H52" s="77">
        <f t="shared" si="2"/>
        <v>0</v>
      </c>
      <c r="I52" s="78">
        <f>Поликлиника!AL52</f>
        <v>0</v>
      </c>
      <c r="J52" s="78">
        <f>Поликлиника!AP52</f>
        <v>0</v>
      </c>
      <c r="K52" s="77">
        <f t="shared" si="3"/>
        <v>0</v>
      </c>
      <c r="L52" s="76">
        <f>Поликлиника!V52</f>
        <v>0</v>
      </c>
      <c r="M52" s="76">
        <f>Поликлиника!Z52</f>
        <v>0</v>
      </c>
      <c r="N52" s="77">
        <f t="shared" si="4"/>
        <v>0</v>
      </c>
      <c r="O52" s="79">
        <f>Поликлиника!BB52</f>
        <v>0</v>
      </c>
      <c r="P52" s="79">
        <f>Поликлиника!BF52</f>
        <v>0</v>
      </c>
      <c r="Q52" s="58">
        <f t="shared" si="5"/>
        <v>0</v>
      </c>
      <c r="R52" s="76">
        <f>Поликлиника!BR52</f>
        <v>5266.61</v>
      </c>
      <c r="S52" s="76">
        <f>Поликлиника!BV52</f>
        <v>5266.61</v>
      </c>
      <c r="T52" s="77">
        <f t="shared" si="6"/>
        <v>0</v>
      </c>
      <c r="U52" s="78">
        <f>Поликлиника!CH52</f>
        <v>5266.61</v>
      </c>
      <c r="V52" s="78">
        <f>Поликлиника!CL52</f>
        <v>5266.61</v>
      </c>
      <c r="W52" s="80">
        <f t="shared" si="7"/>
        <v>0</v>
      </c>
      <c r="X52" s="81">
        <f>'Круглосуточный стационар'!D52</f>
        <v>0</v>
      </c>
      <c r="Y52" s="82">
        <f>'Круглосуточный стационар'!H52</f>
        <v>0</v>
      </c>
      <c r="Z52" s="77">
        <f t="shared" si="8"/>
        <v>0</v>
      </c>
      <c r="AA52" s="82">
        <f>'Круглосуточный стационар'!T52</f>
        <v>0</v>
      </c>
      <c r="AB52" s="82">
        <f>'Круглосуточный стационар'!X52</f>
        <v>0</v>
      </c>
      <c r="AC52" s="80">
        <f t="shared" si="9"/>
        <v>0</v>
      </c>
      <c r="AD52" s="75">
        <f>'Дневной стационар'!D52</f>
        <v>17847.509999999998</v>
      </c>
      <c r="AE52" s="76">
        <f>'Дневной стационар'!L52</f>
        <v>17847.509999999998</v>
      </c>
      <c r="AF52" s="77">
        <f t="shared" si="10"/>
        <v>0</v>
      </c>
      <c r="AG52" s="76"/>
      <c r="AH52" s="76"/>
      <c r="AI52" s="80">
        <f t="shared" si="11"/>
        <v>0</v>
      </c>
      <c r="AJ52" s="83">
        <f t="shared" si="12"/>
        <v>23114.12</v>
      </c>
      <c r="AK52" s="253">
        <f t="shared" si="13"/>
        <v>23114.12</v>
      </c>
      <c r="AL52" s="84">
        <f t="shared" si="14"/>
        <v>0</v>
      </c>
      <c r="AM52" s="292">
        <f>'[1]410056'!$W$15</f>
        <v>0</v>
      </c>
      <c r="AN52" s="292">
        <f>'[1]410056'!$W$15</f>
        <v>0</v>
      </c>
      <c r="AO52" s="293">
        <f t="shared" si="15"/>
        <v>0</v>
      </c>
      <c r="AP52" s="292">
        <f t="shared" si="16"/>
        <v>23114.12</v>
      </c>
      <c r="AQ52" s="292">
        <f t="shared" si="17"/>
        <v>23114.12</v>
      </c>
      <c r="AR52" s="293">
        <f t="shared" si="18"/>
        <v>0</v>
      </c>
      <c r="AT52" s="294"/>
      <c r="AU52" s="294"/>
    </row>
    <row r="53" spans="1:47" x14ac:dyDescent="0.25">
      <c r="A53" s="10">
        <f>'Скорая медицинская помощь'!A53</f>
        <v>39</v>
      </c>
      <c r="B53" s="264" t="str">
        <f>'Скорая медицинская помощь'!C53</f>
        <v>ООО "БМК"</v>
      </c>
      <c r="C53" s="75">
        <f>'Скорая медицинская помощь'!E53</f>
        <v>0</v>
      </c>
      <c r="D53" s="76">
        <f>'Скорая медицинская помощь'!I53</f>
        <v>0</v>
      </c>
      <c r="E53" s="268">
        <f t="shared" si="1"/>
        <v>0</v>
      </c>
      <c r="F53" s="75">
        <f>Поликлиника!E53</f>
        <v>0</v>
      </c>
      <c r="G53" s="76">
        <f>Поликлиника!I53</f>
        <v>0</v>
      </c>
      <c r="H53" s="77">
        <f t="shared" si="2"/>
        <v>0</v>
      </c>
      <c r="I53" s="78">
        <f>Поликлиника!AL53</f>
        <v>0</v>
      </c>
      <c r="J53" s="78">
        <f>Поликлиника!AP53</f>
        <v>0</v>
      </c>
      <c r="K53" s="77">
        <f t="shared" si="3"/>
        <v>0</v>
      </c>
      <c r="L53" s="76">
        <f>Поликлиника!V53</f>
        <v>0</v>
      </c>
      <c r="M53" s="76">
        <f>Поликлиника!Z53</f>
        <v>0</v>
      </c>
      <c r="N53" s="77">
        <f t="shared" si="4"/>
        <v>0</v>
      </c>
      <c r="O53" s="79">
        <f>Поликлиника!BB53</f>
        <v>0</v>
      </c>
      <c r="P53" s="79">
        <f>Поликлиника!BF53</f>
        <v>0</v>
      </c>
      <c r="Q53" s="58">
        <f t="shared" si="5"/>
        <v>0</v>
      </c>
      <c r="R53" s="76">
        <f>Поликлиника!BR53</f>
        <v>0</v>
      </c>
      <c r="S53" s="76">
        <f>Поликлиника!BV53</f>
        <v>0</v>
      </c>
      <c r="T53" s="77">
        <f t="shared" si="6"/>
        <v>0</v>
      </c>
      <c r="U53" s="78">
        <f>Поликлиника!CH53</f>
        <v>0</v>
      </c>
      <c r="V53" s="78">
        <f>Поликлиника!CL53</f>
        <v>0</v>
      </c>
      <c r="W53" s="80">
        <f t="shared" si="7"/>
        <v>0</v>
      </c>
      <c r="X53" s="81">
        <f>'Круглосуточный стационар'!D53</f>
        <v>0</v>
      </c>
      <c r="Y53" s="82">
        <f>'Круглосуточный стационар'!H53</f>
        <v>0</v>
      </c>
      <c r="Z53" s="77">
        <f t="shared" si="8"/>
        <v>0</v>
      </c>
      <c r="AA53" s="82">
        <f>'Круглосуточный стационар'!T53</f>
        <v>0</v>
      </c>
      <c r="AB53" s="82">
        <f>'Круглосуточный стационар'!X53</f>
        <v>0</v>
      </c>
      <c r="AC53" s="80">
        <f t="shared" si="9"/>
        <v>0</v>
      </c>
      <c r="AD53" s="75">
        <f>'Дневной стационар'!D53</f>
        <v>12714.715999999999</v>
      </c>
      <c r="AE53" s="76">
        <f>'Дневной стационар'!L53</f>
        <v>12714.715999999999</v>
      </c>
      <c r="AF53" s="77">
        <f t="shared" si="10"/>
        <v>0</v>
      </c>
      <c r="AG53" s="76"/>
      <c r="AH53" s="76"/>
      <c r="AI53" s="80">
        <f t="shared" si="11"/>
        <v>0</v>
      </c>
      <c r="AJ53" s="83">
        <f t="shared" si="12"/>
        <v>12714.715999999999</v>
      </c>
      <c r="AK53" s="253">
        <f t="shared" si="13"/>
        <v>12714.715999999999</v>
      </c>
      <c r="AL53" s="84">
        <f t="shared" si="14"/>
        <v>0</v>
      </c>
      <c r="AM53" s="292">
        <f>'[1]410107'!$W$15</f>
        <v>0</v>
      </c>
      <c r="AN53" s="292">
        <f>'[1]410107'!$W$15</f>
        <v>0</v>
      </c>
      <c r="AO53" s="293">
        <f t="shared" si="15"/>
        <v>0</v>
      </c>
      <c r="AP53" s="292">
        <f t="shared" si="16"/>
        <v>12714.715999999999</v>
      </c>
      <c r="AQ53" s="292">
        <f t="shared" si="17"/>
        <v>12714.715999999999</v>
      </c>
      <c r="AR53" s="293">
        <f t="shared" si="18"/>
        <v>0</v>
      </c>
      <c r="AT53" s="294"/>
      <c r="AU53" s="294"/>
    </row>
    <row r="54" spans="1:47" x14ac:dyDescent="0.25">
      <c r="A54" s="10">
        <f>'Скорая медицинская помощь'!A54</f>
        <v>40</v>
      </c>
      <c r="B54" s="235" t="str">
        <f>'Скорая медицинская помощь'!C54</f>
        <v>ООО РЦ "ОРМЕДИУМ"</v>
      </c>
      <c r="C54" s="75">
        <f>'Скорая медицинская помощь'!E54</f>
        <v>0</v>
      </c>
      <c r="D54" s="76">
        <f>'Скорая медицинская помощь'!I54</f>
        <v>0</v>
      </c>
      <c r="E54" s="268">
        <f t="shared" si="1"/>
        <v>0</v>
      </c>
      <c r="F54" s="75">
        <f>Поликлиника!E54</f>
        <v>0</v>
      </c>
      <c r="G54" s="76">
        <f>Поликлиника!I54</f>
        <v>0</v>
      </c>
      <c r="H54" s="77">
        <f t="shared" si="2"/>
        <v>0</v>
      </c>
      <c r="I54" s="78">
        <f>Поликлиника!AL54</f>
        <v>0</v>
      </c>
      <c r="J54" s="78">
        <f>Поликлиника!AP54</f>
        <v>0</v>
      </c>
      <c r="K54" s="77">
        <f t="shared" si="3"/>
        <v>0</v>
      </c>
      <c r="L54" s="76">
        <f>Поликлиника!V54</f>
        <v>0</v>
      </c>
      <c r="M54" s="76">
        <f>Поликлиника!Z54</f>
        <v>0</v>
      </c>
      <c r="N54" s="77">
        <f t="shared" si="4"/>
        <v>0</v>
      </c>
      <c r="O54" s="79">
        <f>Поликлиника!BB54</f>
        <v>0</v>
      </c>
      <c r="P54" s="79">
        <f>Поликлиника!BF54</f>
        <v>0</v>
      </c>
      <c r="Q54" s="58">
        <f t="shared" si="5"/>
        <v>0</v>
      </c>
      <c r="R54" s="76">
        <f>Поликлиника!BR54</f>
        <v>0</v>
      </c>
      <c r="S54" s="76">
        <f>Поликлиника!BV54</f>
        <v>0</v>
      </c>
      <c r="T54" s="77">
        <f t="shared" si="6"/>
        <v>0</v>
      </c>
      <c r="U54" s="78">
        <f>Поликлиника!CH54</f>
        <v>0</v>
      </c>
      <c r="V54" s="78">
        <f>Поликлиника!CL54</f>
        <v>0</v>
      </c>
      <c r="W54" s="80">
        <f t="shared" si="7"/>
        <v>0</v>
      </c>
      <c r="X54" s="81">
        <f>'Круглосуточный стационар'!D54</f>
        <v>0</v>
      </c>
      <c r="Y54" s="82">
        <f>'Круглосуточный стационар'!H54</f>
        <v>0</v>
      </c>
      <c r="Z54" s="77">
        <f t="shared" si="8"/>
        <v>0</v>
      </c>
      <c r="AA54" s="82">
        <f>'Круглосуточный стационар'!T54</f>
        <v>0</v>
      </c>
      <c r="AB54" s="82">
        <f>'Круглосуточный стационар'!X54</f>
        <v>0</v>
      </c>
      <c r="AC54" s="80">
        <f t="shared" si="9"/>
        <v>0</v>
      </c>
      <c r="AD54" s="75">
        <f>'Дневной стационар'!D54</f>
        <v>47241.85</v>
      </c>
      <c r="AE54" s="76">
        <f>'Дневной стационар'!L54</f>
        <v>47241.85</v>
      </c>
      <c r="AF54" s="77">
        <f t="shared" si="10"/>
        <v>0</v>
      </c>
      <c r="AG54" s="76"/>
      <c r="AH54" s="76"/>
      <c r="AI54" s="80">
        <f t="shared" si="11"/>
        <v>0</v>
      </c>
      <c r="AJ54" s="83">
        <f t="shared" si="12"/>
        <v>47241.85</v>
      </c>
      <c r="AK54" s="253">
        <f t="shared" si="13"/>
        <v>47241.85</v>
      </c>
      <c r="AL54" s="84">
        <f t="shared" si="14"/>
        <v>0</v>
      </c>
      <c r="AM54" s="292">
        <f>'[1]410058'!$W$15</f>
        <v>0</v>
      </c>
      <c r="AN54" s="292">
        <f>'[1]410058'!$W$15</f>
        <v>0</v>
      </c>
      <c r="AO54" s="293">
        <f t="shared" si="15"/>
        <v>0</v>
      </c>
      <c r="AP54" s="292">
        <f t="shared" si="16"/>
        <v>47241.85</v>
      </c>
      <c r="AQ54" s="292">
        <f t="shared" si="17"/>
        <v>47241.85</v>
      </c>
      <c r="AR54" s="293">
        <f t="shared" si="18"/>
        <v>0</v>
      </c>
      <c r="AT54" s="294"/>
      <c r="AU54" s="294"/>
    </row>
    <row r="55" spans="1:47" x14ac:dyDescent="0.25">
      <c r="A55" s="10">
        <f>'Скорая медицинская помощь'!A55</f>
        <v>41</v>
      </c>
      <c r="B55" s="264" t="str">
        <f>'Скорая медицинская помощь'!C55</f>
        <v>ООО "ЭКО ЦЕНТР"</v>
      </c>
      <c r="C55" s="75">
        <f>'Скорая медицинская помощь'!E55</f>
        <v>0</v>
      </c>
      <c r="D55" s="76">
        <f>'Скорая медицинская помощь'!I55</f>
        <v>0</v>
      </c>
      <c r="E55" s="268">
        <f t="shared" si="1"/>
        <v>0</v>
      </c>
      <c r="F55" s="75">
        <f>Поликлиника!E55</f>
        <v>0</v>
      </c>
      <c r="G55" s="76">
        <f>Поликлиника!I55</f>
        <v>0</v>
      </c>
      <c r="H55" s="77">
        <f t="shared" si="2"/>
        <v>0</v>
      </c>
      <c r="I55" s="78">
        <f>Поликлиника!AL55</f>
        <v>0</v>
      </c>
      <c r="J55" s="78">
        <f>Поликлиника!AP55</f>
        <v>0</v>
      </c>
      <c r="K55" s="77">
        <f t="shared" si="3"/>
        <v>0</v>
      </c>
      <c r="L55" s="76">
        <f>Поликлиника!V55</f>
        <v>0</v>
      </c>
      <c r="M55" s="76">
        <f>Поликлиника!Z55</f>
        <v>0</v>
      </c>
      <c r="N55" s="77">
        <f t="shared" si="4"/>
        <v>0</v>
      </c>
      <c r="O55" s="79">
        <f>Поликлиника!BB55</f>
        <v>0</v>
      </c>
      <c r="P55" s="79">
        <f>Поликлиника!BF55</f>
        <v>0</v>
      </c>
      <c r="Q55" s="58">
        <f t="shared" si="5"/>
        <v>0</v>
      </c>
      <c r="R55" s="76">
        <f>Поликлиника!BR55</f>
        <v>0</v>
      </c>
      <c r="S55" s="76">
        <f>Поликлиника!BV55</f>
        <v>0</v>
      </c>
      <c r="T55" s="77">
        <f t="shared" si="6"/>
        <v>0</v>
      </c>
      <c r="U55" s="78">
        <f>Поликлиника!CH55</f>
        <v>0</v>
      </c>
      <c r="V55" s="78">
        <f>Поликлиника!CL55</f>
        <v>0</v>
      </c>
      <c r="W55" s="80">
        <f t="shared" si="7"/>
        <v>0</v>
      </c>
      <c r="X55" s="81">
        <f>'Круглосуточный стационар'!D55</f>
        <v>0</v>
      </c>
      <c r="Y55" s="82">
        <f>'Круглосуточный стационар'!H55</f>
        <v>0</v>
      </c>
      <c r="Z55" s="77">
        <f t="shared" si="8"/>
        <v>0</v>
      </c>
      <c r="AA55" s="82">
        <f>'Круглосуточный стационар'!T55</f>
        <v>0</v>
      </c>
      <c r="AB55" s="82">
        <f>'Круглосуточный стационар'!X55</f>
        <v>0</v>
      </c>
      <c r="AC55" s="80">
        <f t="shared" si="9"/>
        <v>0</v>
      </c>
      <c r="AD55" s="75">
        <f>'Дневной стационар'!D55</f>
        <v>2494.6</v>
      </c>
      <c r="AE55" s="76">
        <f>'Дневной стационар'!L55</f>
        <v>2494.6</v>
      </c>
      <c r="AF55" s="77">
        <f t="shared" si="10"/>
        <v>0</v>
      </c>
      <c r="AG55" s="76"/>
      <c r="AH55" s="76"/>
      <c r="AI55" s="80">
        <f t="shared" si="11"/>
        <v>0</v>
      </c>
      <c r="AJ55" s="83">
        <f t="shared" si="12"/>
        <v>2494.6</v>
      </c>
      <c r="AK55" s="253">
        <f t="shared" si="13"/>
        <v>2494.6</v>
      </c>
      <c r="AL55" s="84">
        <f t="shared" si="14"/>
        <v>0</v>
      </c>
      <c r="AM55" s="292">
        <f>'[1]410064'!$W$15</f>
        <v>0</v>
      </c>
      <c r="AN55" s="292">
        <f>'[1]410064'!$W$15</f>
        <v>0</v>
      </c>
      <c r="AO55" s="293">
        <f t="shared" si="15"/>
        <v>0</v>
      </c>
      <c r="AP55" s="292">
        <f t="shared" si="16"/>
        <v>2494.6</v>
      </c>
      <c r="AQ55" s="292">
        <f t="shared" si="17"/>
        <v>2494.6</v>
      </c>
      <c r="AR55" s="293">
        <f t="shared" si="18"/>
        <v>0</v>
      </c>
      <c r="AT55" s="294"/>
      <c r="AU55" s="294"/>
    </row>
    <row r="56" spans="1:47" x14ac:dyDescent="0.25">
      <c r="A56" s="10">
        <f>'Скорая медицинская помощь'!A56</f>
        <v>42</v>
      </c>
      <c r="B56" s="264" t="str">
        <f>'Скорая медицинская помощь'!C56</f>
        <v>ГБУЗ КК ЦОЗМП</v>
      </c>
      <c r="C56" s="75">
        <f>'Скорая медицинская помощь'!E56</f>
        <v>0</v>
      </c>
      <c r="D56" s="76">
        <f>'Скорая медицинская помощь'!I56</f>
        <v>0</v>
      </c>
      <c r="E56" s="268">
        <f t="shared" si="1"/>
        <v>0</v>
      </c>
      <c r="F56" s="75">
        <f>Поликлиника!E56</f>
        <v>38751.94</v>
      </c>
      <c r="G56" s="76">
        <f>Поликлиника!I56</f>
        <v>38751.94</v>
      </c>
      <c r="H56" s="77">
        <f t="shared" si="2"/>
        <v>0</v>
      </c>
      <c r="I56" s="78">
        <f>Поликлиника!AL56</f>
        <v>5179.99</v>
      </c>
      <c r="J56" s="78">
        <f>Поликлиника!AP56</f>
        <v>5716.16</v>
      </c>
      <c r="K56" s="77">
        <f t="shared" si="3"/>
        <v>536.17000000000007</v>
      </c>
      <c r="L56" s="76">
        <f>Поликлиника!V56</f>
        <v>28765.700000000004</v>
      </c>
      <c r="M56" s="76">
        <f>Поликлиника!Z56</f>
        <v>28229.530000000002</v>
      </c>
      <c r="N56" s="77">
        <f t="shared" si="4"/>
        <v>-536.17000000000189</v>
      </c>
      <c r="O56" s="79">
        <f>Поликлиника!BB56</f>
        <v>9860.6500000000015</v>
      </c>
      <c r="P56" s="79">
        <f>Поликлиника!BF56</f>
        <v>9860.6500000000015</v>
      </c>
      <c r="Q56" s="58">
        <f t="shared" si="5"/>
        <v>0</v>
      </c>
      <c r="R56" s="76">
        <f>Поликлиника!BR56</f>
        <v>16692.466350000002</v>
      </c>
      <c r="S56" s="76">
        <f>Поликлиника!BV56</f>
        <v>16692.466350000002</v>
      </c>
      <c r="T56" s="77">
        <f t="shared" si="6"/>
        <v>0</v>
      </c>
      <c r="U56" s="78">
        <f>Поликлиника!CH56</f>
        <v>2180.6563499999997</v>
      </c>
      <c r="V56" s="78">
        <f>Поликлиника!CL56</f>
        <v>2180.6563499999997</v>
      </c>
      <c r="W56" s="80">
        <f t="shared" si="7"/>
        <v>0</v>
      </c>
      <c r="X56" s="81">
        <f>'Круглосуточный стационар'!D56</f>
        <v>0</v>
      </c>
      <c r="Y56" s="82">
        <f>'Круглосуточный стационар'!H56</f>
        <v>0</v>
      </c>
      <c r="Z56" s="77">
        <f t="shared" si="8"/>
        <v>0</v>
      </c>
      <c r="AA56" s="82">
        <f>'Круглосуточный стационар'!T56</f>
        <v>0</v>
      </c>
      <c r="AB56" s="82">
        <f>'Круглосуточный стационар'!X56</f>
        <v>0</v>
      </c>
      <c r="AC56" s="80">
        <f t="shared" si="9"/>
        <v>0</v>
      </c>
      <c r="AD56" s="75">
        <f>'Дневной стационар'!D56</f>
        <v>40662.07</v>
      </c>
      <c r="AE56" s="76">
        <f>'Дневной стационар'!L56</f>
        <v>40662.070000000007</v>
      </c>
      <c r="AF56" s="77">
        <f t="shared" si="10"/>
        <v>0</v>
      </c>
      <c r="AG56" s="76"/>
      <c r="AH56" s="76"/>
      <c r="AI56" s="80">
        <f t="shared" si="11"/>
        <v>0</v>
      </c>
      <c r="AJ56" s="83">
        <f t="shared" si="12"/>
        <v>139912.81635000001</v>
      </c>
      <c r="AK56" s="253">
        <f t="shared" si="13"/>
        <v>139912.81635000001</v>
      </c>
      <c r="AL56" s="84">
        <f>AK56-AJ56</f>
        <v>0</v>
      </c>
      <c r="AM56" s="292">
        <f>'[1]410068'!$W$15</f>
        <v>11193.098999999998</v>
      </c>
      <c r="AN56" s="292">
        <f>'[1]410068'!$W$15</f>
        <v>11193.098999999998</v>
      </c>
      <c r="AO56" s="293">
        <f t="shared" si="15"/>
        <v>0</v>
      </c>
      <c r="AP56" s="292">
        <f t="shared" si="16"/>
        <v>128719.71735000001</v>
      </c>
      <c r="AQ56" s="292">
        <f t="shared" si="17"/>
        <v>128719.71735000001</v>
      </c>
      <c r="AR56" s="293">
        <f t="shared" si="18"/>
        <v>0</v>
      </c>
      <c r="AT56" s="294"/>
      <c r="AU56" s="294"/>
    </row>
    <row r="57" spans="1:47" x14ac:dyDescent="0.25">
      <c r="A57" s="10">
        <f>'Скорая медицинская помощь'!A57</f>
        <v>44</v>
      </c>
      <c r="B57" s="264" t="str">
        <f>'Скорая медицинская помощь'!C57</f>
        <v>ООО "ИМПУЛЬС"</v>
      </c>
      <c r="C57" s="75">
        <f>'Скорая медицинская помощь'!E57</f>
        <v>0</v>
      </c>
      <c r="D57" s="76">
        <f>'Скорая медицинская помощь'!I57</f>
        <v>0</v>
      </c>
      <c r="E57" s="268">
        <f t="shared" si="1"/>
        <v>0</v>
      </c>
      <c r="F57" s="75">
        <f>Поликлиника!E57</f>
        <v>0</v>
      </c>
      <c r="G57" s="76">
        <f>Поликлиника!I57</f>
        <v>0</v>
      </c>
      <c r="H57" s="77">
        <f t="shared" si="2"/>
        <v>0</v>
      </c>
      <c r="I57" s="78">
        <f>Поликлиника!AL57</f>
        <v>0</v>
      </c>
      <c r="J57" s="78">
        <f>Поликлиника!AP57</f>
        <v>0</v>
      </c>
      <c r="K57" s="77">
        <f t="shared" si="3"/>
        <v>0</v>
      </c>
      <c r="L57" s="76">
        <f>Поликлиника!V57</f>
        <v>0</v>
      </c>
      <c r="M57" s="76">
        <f>Поликлиника!Z57</f>
        <v>0</v>
      </c>
      <c r="N57" s="77">
        <f t="shared" si="4"/>
        <v>0</v>
      </c>
      <c r="O57" s="79">
        <f>Поликлиника!BB57</f>
        <v>0</v>
      </c>
      <c r="P57" s="79">
        <f>Поликлиника!BF57</f>
        <v>0</v>
      </c>
      <c r="Q57" s="58">
        <f t="shared" si="5"/>
        <v>0</v>
      </c>
      <c r="R57" s="76">
        <f>Поликлиника!BR57</f>
        <v>23313.790600000004</v>
      </c>
      <c r="S57" s="76">
        <f>Поликлиника!BV57</f>
        <v>23313.790600000004</v>
      </c>
      <c r="T57" s="77">
        <f t="shared" si="6"/>
        <v>0</v>
      </c>
      <c r="U57" s="78">
        <f>Поликлиника!CH57</f>
        <v>23313.790600000004</v>
      </c>
      <c r="V57" s="78">
        <f>Поликлиника!CL57</f>
        <v>23313.790600000004</v>
      </c>
      <c r="W57" s="80">
        <f t="shared" si="7"/>
        <v>0</v>
      </c>
      <c r="X57" s="81">
        <f>'Круглосуточный стационар'!D57</f>
        <v>0</v>
      </c>
      <c r="Y57" s="82">
        <f>'Круглосуточный стационар'!H57</f>
        <v>0</v>
      </c>
      <c r="Z57" s="77">
        <f t="shared" si="8"/>
        <v>0</v>
      </c>
      <c r="AA57" s="82">
        <f>'Круглосуточный стационар'!T57</f>
        <v>0</v>
      </c>
      <c r="AB57" s="82">
        <f>'Круглосуточный стационар'!X57</f>
        <v>0</v>
      </c>
      <c r="AC57" s="80">
        <f t="shared" si="9"/>
        <v>0</v>
      </c>
      <c r="AD57" s="75">
        <f>'Дневной стационар'!D57</f>
        <v>0</v>
      </c>
      <c r="AE57" s="76">
        <f>'Дневной стационар'!L57</f>
        <v>0</v>
      </c>
      <c r="AF57" s="77">
        <f t="shared" si="10"/>
        <v>0</v>
      </c>
      <c r="AG57" s="76"/>
      <c r="AH57" s="76"/>
      <c r="AI57" s="80">
        <f t="shared" si="11"/>
        <v>0</v>
      </c>
      <c r="AJ57" s="83">
        <f t="shared" si="12"/>
        <v>23313.790600000004</v>
      </c>
      <c r="AK57" s="253">
        <f t="shared" si="13"/>
        <v>23313.790600000004</v>
      </c>
      <c r="AL57" s="84">
        <f t="shared" si="14"/>
        <v>0</v>
      </c>
      <c r="AM57" s="292">
        <f>'[1]410069'!$W$15</f>
        <v>0</v>
      </c>
      <c r="AN57" s="292">
        <f>'[1]410069'!$W$15</f>
        <v>0</v>
      </c>
      <c r="AO57" s="293"/>
      <c r="AP57" s="292">
        <f t="shared" si="16"/>
        <v>23313.790600000004</v>
      </c>
      <c r="AQ57" s="292">
        <f t="shared" si="17"/>
        <v>23313.790600000004</v>
      </c>
      <c r="AR57" s="293"/>
      <c r="AT57" s="294"/>
      <c r="AU57" s="294"/>
    </row>
    <row r="58" spans="1:47" x14ac:dyDescent="0.25">
      <c r="A58" s="10">
        <f>'Скорая медицинская помощь'!A58</f>
        <v>43</v>
      </c>
      <c r="B58" s="264" t="str">
        <f>'Скорая медицинская помощь'!C58</f>
        <v>ООО ДЦ "ЖЕМЧУЖИНА КАМЧАТКИ"</v>
      </c>
      <c r="C58" s="75">
        <f>'Скорая медицинская помощь'!E58</f>
        <v>0</v>
      </c>
      <c r="D58" s="76">
        <f>'Скорая медицинская помощь'!I58</f>
        <v>0</v>
      </c>
      <c r="E58" s="268">
        <f t="shared" si="1"/>
        <v>0</v>
      </c>
      <c r="F58" s="75">
        <f>Поликлиника!E58</f>
        <v>0</v>
      </c>
      <c r="G58" s="76">
        <f>Поликлиника!I58</f>
        <v>0</v>
      </c>
      <c r="H58" s="77">
        <f t="shared" si="2"/>
        <v>0</v>
      </c>
      <c r="I58" s="78">
        <f>Поликлиника!AL58</f>
        <v>0</v>
      </c>
      <c r="J58" s="78">
        <f>Поликлиника!AP58</f>
        <v>0</v>
      </c>
      <c r="K58" s="77">
        <f t="shared" si="3"/>
        <v>0</v>
      </c>
      <c r="L58" s="76">
        <f>Поликлиника!V58</f>
        <v>0</v>
      </c>
      <c r="M58" s="76">
        <f>Поликлиника!Z58</f>
        <v>0</v>
      </c>
      <c r="N58" s="77">
        <f t="shared" si="4"/>
        <v>0</v>
      </c>
      <c r="O58" s="79">
        <f>Поликлиника!BB58</f>
        <v>0</v>
      </c>
      <c r="P58" s="79">
        <f>Поликлиника!BF58</f>
        <v>0</v>
      </c>
      <c r="Q58" s="58">
        <f t="shared" si="5"/>
        <v>0</v>
      </c>
      <c r="R58" s="76">
        <f>Поликлиника!BR58</f>
        <v>0</v>
      </c>
      <c r="S58" s="76">
        <f>Поликлиника!BV58</f>
        <v>0</v>
      </c>
      <c r="T58" s="77">
        <f t="shared" si="6"/>
        <v>0</v>
      </c>
      <c r="U58" s="78">
        <f>Поликлиника!CH58</f>
        <v>0</v>
      </c>
      <c r="V58" s="78">
        <f>Поликлиника!CL58</f>
        <v>0</v>
      </c>
      <c r="W58" s="80">
        <f t="shared" si="7"/>
        <v>0</v>
      </c>
      <c r="X58" s="81">
        <f>'Круглосуточный стационар'!D58</f>
        <v>0</v>
      </c>
      <c r="Y58" s="82">
        <f>'Круглосуточный стационар'!H58</f>
        <v>0</v>
      </c>
      <c r="Z58" s="77">
        <f t="shared" si="8"/>
        <v>0</v>
      </c>
      <c r="AA58" s="82">
        <f>'Круглосуточный стационар'!T58</f>
        <v>0</v>
      </c>
      <c r="AB58" s="82">
        <f>'Круглосуточный стационар'!X58</f>
        <v>0</v>
      </c>
      <c r="AC58" s="80">
        <f t="shared" si="9"/>
        <v>0</v>
      </c>
      <c r="AD58" s="75">
        <f>'Дневной стационар'!D58</f>
        <v>30134.080000000002</v>
      </c>
      <c r="AE58" s="76">
        <f>'Дневной стационар'!L58</f>
        <v>30134.080000000002</v>
      </c>
      <c r="AF58" s="77">
        <f t="shared" si="10"/>
        <v>0</v>
      </c>
      <c r="AG58" s="76"/>
      <c r="AH58" s="76"/>
      <c r="AI58" s="80">
        <f t="shared" si="11"/>
        <v>0</v>
      </c>
      <c r="AJ58" s="83">
        <f t="shared" si="12"/>
        <v>30134.080000000002</v>
      </c>
      <c r="AK58" s="253">
        <f t="shared" si="13"/>
        <v>30134.080000000002</v>
      </c>
      <c r="AL58" s="84">
        <f t="shared" si="14"/>
        <v>0</v>
      </c>
      <c r="AM58" s="292">
        <f>'[1]410071'!$W$15</f>
        <v>0</v>
      </c>
      <c r="AN58" s="292">
        <f>'[1]410071'!$W$15</f>
        <v>0</v>
      </c>
      <c r="AO58" s="293">
        <f t="shared" si="15"/>
        <v>0</v>
      </c>
      <c r="AP58" s="292">
        <f t="shared" si="16"/>
        <v>30134.080000000002</v>
      </c>
      <c r="AQ58" s="292">
        <f t="shared" si="17"/>
        <v>30134.080000000002</v>
      </c>
      <c r="AR58" s="293">
        <f t="shared" si="18"/>
        <v>0</v>
      </c>
      <c r="AT58" s="294"/>
      <c r="AU58" s="294"/>
    </row>
    <row r="59" spans="1:47" x14ac:dyDescent="0.25">
      <c r="A59" s="10">
        <f>'Скорая медицинская помощь'!A59</f>
        <v>44</v>
      </c>
      <c r="B59" s="264" t="str">
        <f>'Скорая медицинская помощь'!C59</f>
        <v>ЧУЗ "КБ "РЖД-МЕДИЦИНА" Г.ВЛАДИВОСТОК</v>
      </c>
      <c r="C59" s="75">
        <f>'Скорая медицинская помощь'!E59</f>
        <v>0</v>
      </c>
      <c r="D59" s="76">
        <f>'Скорая медицинская помощь'!I59</f>
        <v>0</v>
      </c>
      <c r="E59" s="268">
        <f t="shared" si="1"/>
        <v>0</v>
      </c>
      <c r="F59" s="75">
        <f>Поликлиника!E59</f>
        <v>0</v>
      </c>
      <c r="G59" s="76">
        <f>Поликлиника!I59</f>
        <v>0</v>
      </c>
      <c r="H59" s="77">
        <f t="shared" si="2"/>
        <v>0</v>
      </c>
      <c r="I59" s="78">
        <f>Поликлиника!AL59</f>
        <v>0</v>
      </c>
      <c r="J59" s="78">
        <f>Поликлиника!AP59</f>
        <v>0</v>
      </c>
      <c r="K59" s="77">
        <f t="shared" si="3"/>
        <v>0</v>
      </c>
      <c r="L59" s="76">
        <f>Поликлиника!V59</f>
        <v>0</v>
      </c>
      <c r="M59" s="76">
        <f>Поликлиника!Z59</f>
        <v>0</v>
      </c>
      <c r="N59" s="77">
        <f t="shared" si="4"/>
        <v>0</v>
      </c>
      <c r="O59" s="79">
        <f>Поликлиника!BB59</f>
        <v>0</v>
      </c>
      <c r="P59" s="79">
        <f>Поликлиника!BF59</f>
        <v>0</v>
      </c>
      <c r="Q59" s="58">
        <f t="shared" si="5"/>
        <v>0</v>
      </c>
      <c r="R59" s="76">
        <f>Поликлиника!BR59</f>
        <v>0</v>
      </c>
      <c r="S59" s="76">
        <f>Поликлиника!BV59</f>
        <v>0</v>
      </c>
      <c r="T59" s="77">
        <f t="shared" si="6"/>
        <v>0</v>
      </c>
      <c r="U59" s="78">
        <f>Поликлиника!CH59</f>
        <v>0</v>
      </c>
      <c r="V59" s="78">
        <f>Поликлиника!CL59</f>
        <v>0</v>
      </c>
      <c r="W59" s="80">
        <f t="shared" si="7"/>
        <v>0</v>
      </c>
      <c r="X59" s="81">
        <f>'Круглосуточный стационар'!D59</f>
        <v>681.65</v>
      </c>
      <c r="Y59" s="82">
        <f>'Круглосуточный стационар'!H59</f>
        <v>681.65</v>
      </c>
      <c r="Z59" s="77">
        <f t="shared" si="8"/>
        <v>0</v>
      </c>
      <c r="AA59" s="82">
        <f>'Круглосуточный стационар'!T59</f>
        <v>681.65</v>
      </c>
      <c r="AB59" s="82">
        <f>'Круглосуточный стационар'!X59</f>
        <v>681.65</v>
      </c>
      <c r="AC59" s="80">
        <f t="shared" si="9"/>
        <v>0</v>
      </c>
      <c r="AD59" s="75">
        <f>'Дневной стационар'!D59</f>
        <v>0</v>
      </c>
      <c r="AE59" s="76">
        <f>'Дневной стационар'!L59</f>
        <v>0</v>
      </c>
      <c r="AF59" s="77">
        <f t="shared" si="10"/>
        <v>0</v>
      </c>
      <c r="AG59" s="76"/>
      <c r="AH59" s="76"/>
      <c r="AI59" s="80">
        <f t="shared" si="11"/>
        <v>0</v>
      </c>
      <c r="AJ59" s="83">
        <f t="shared" si="12"/>
        <v>681.65</v>
      </c>
      <c r="AK59" s="253">
        <f t="shared" si="13"/>
        <v>681.65</v>
      </c>
      <c r="AL59" s="84">
        <f t="shared" si="14"/>
        <v>0</v>
      </c>
      <c r="AM59" s="292">
        <f>'[1]410076'!$W$15</f>
        <v>0</v>
      </c>
      <c r="AN59" s="292">
        <f>'[1]410076'!$W$15</f>
        <v>0</v>
      </c>
      <c r="AO59" s="293">
        <f t="shared" si="15"/>
        <v>0</v>
      </c>
      <c r="AP59" s="292">
        <f t="shared" si="16"/>
        <v>681.65</v>
      </c>
      <c r="AQ59" s="292">
        <f t="shared" si="17"/>
        <v>681.65</v>
      </c>
      <c r="AR59" s="293">
        <f t="shared" si="18"/>
        <v>0</v>
      </c>
      <c r="AT59" s="294"/>
      <c r="AU59" s="294"/>
    </row>
    <row r="60" spans="1:47" x14ac:dyDescent="0.25">
      <c r="A60" s="10">
        <f>'Скорая медицинская помощь'!A60</f>
        <v>45</v>
      </c>
      <c r="B60" s="264" t="str">
        <f>'Скорая медицинская помощь'!C60</f>
        <v>ЦЕНТР СПИД</v>
      </c>
      <c r="C60" s="75">
        <f>'Скорая медицинская помощь'!E60</f>
        <v>0</v>
      </c>
      <c r="D60" s="76">
        <f>'Скорая медицинская помощь'!I60</f>
        <v>0</v>
      </c>
      <c r="E60" s="268">
        <f t="shared" si="1"/>
        <v>0</v>
      </c>
      <c r="F60" s="75">
        <f>Поликлиника!E60</f>
        <v>0</v>
      </c>
      <c r="G60" s="76">
        <f>Поликлиника!I60</f>
        <v>0</v>
      </c>
      <c r="H60" s="77">
        <f t="shared" si="2"/>
        <v>0</v>
      </c>
      <c r="I60" s="78">
        <f>Поликлиника!AL60</f>
        <v>0</v>
      </c>
      <c r="J60" s="78">
        <f>Поликлиника!AP60</f>
        <v>0</v>
      </c>
      <c r="K60" s="77">
        <f t="shared" si="3"/>
        <v>0</v>
      </c>
      <c r="L60" s="76">
        <f>Поликлиника!V60</f>
        <v>1273.32</v>
      </c>
      <c r="M60" s="76">
        <f>Поликлиника!Z60</f>
        <v>1273.32</v>
      </c>
      <c r="N60" s="77">
        <f t="shared" si="4"/>
        <v>0</v>
      </c>
      <c r="O60" s="79">
        <f>Поликлиника!BB60</f>
        <v>656.34</v>
      </c>
      <c r="P60" s="79">
        <f>Поликлиника!BF60</f>
        <v>656.34</v>
      </c>
      <c r="Q60" s="58">
        <f t="shared" si="5"/>
        <v>0</v>
      </c>
      <c r="R60" s="76">
        <f>Поликлиника!BR60</f>
        <v>250908.91510000013</v>
      </c>
      <c r="S60" s="76">
        <f>Поликлиника!BV60</f>
        <v>250908.91510000013</v>
      </c>
      <c r="T60" s="77">
        <f t="shared" si="6"/>
        <v>0</v>
      </c>
      <c r="U60" s="78">
        <f>Поликлиника!CH60</f>
        <v>248042.21510000012</v>
      </c>
      <c r="V60" s="78">
        <f>Поликлиника!CL60</f>
        <v>248042.21510000012</v>
      </c>
      <c r="W60" s="80">
        <f t="shared" si="7"/>
        <v>0</v>
      </c>
      <c r="X60" s="81">
        <f>'Круглосуточный стационар'!D60</f>
        <v>142426.43</v>
      </c>
      <c r="Y60" s="82">
        <f>'Круглосуточный стационар'!H60</f>
        <v>142426.43</v>
      </c>
      <c r="Z60" s="77">
        <f t="shared" si="8"/>
        <v>0</v>
      </c>
      <c r="AA60" s="82">
        <f>'Круглосуточный стационар'!T60</f>
        <v>0</v>
      </c>
      <c r="AB60" s="82">
        <f>'Круглосуточный стационар'!X60</f>
        <v>0</v>
      </c>
      <c r="AC60" s="80">
        <f t="shared" si="9"/>
        <v>0</v>
      </c>
      <c r="AD60" s="75">
        <f>'Дневной стационар'!D60</f>
        <v>77224.62</v>
      </c>
      <c r="AE60" s="76">
        <f>'Дневной стационар'!L60</f>
        <v>77224.62</v>
      </c>
      <c r="AF60" s="77">
        <f t="shared" si="10"/>
        <v>0</v>
      </c>
      <c r="AG60" s="76"/>
      <c r="AH60" s="76"/>
      <c r="AI60" s="80">
        <f t="shared" si="11"/>
        <v>0</v>
      </c>
      <c r="AJ60" s="83">
        <f t="shared" si="12"/>
        <v>472489.62510000012</v>
      </c>
      <c r="AK60" s="253">
        <f t="shared" si="13"/>
        <v>472489.62510000012</v>
      </c>
      <c r="AL60" s="84">
        <f t="shared" si="14"/>
        <v>0</v>
      </c>
      <c r="AM60" s="292">
        <f>'[1]410077'!$W$15</f>
        <v>1165.1599999999999</v>
      </c>
      <c r="AN60" s="292">
        <f>'[1]410077'!$W$15</f>
        <v>1165.1599999999999</v>
      </c>
      <c r="AO60" s="293">
        <f t="shared" si="15"/>
        <v>0</v>
      </c>
      <c r="AP60" s="292">
        <f t="shared" si="16"/>
        <v>471324.46510000015</v>
      </c>
      <c r="AQ60" s="292">
        <f t="shared" si="17"/>
        <v>471324.46510000015</v>
      </c>
      <c r="AR60" s="293">
        <f t="shared" si="18"/>
        <v>0</v>
      </c>
      <c r="AT60" s="294"/>
      <c r="AU60" s="294"/>
    </row>
    <row r="61" spans="1:47" x14ac:dyDescent="0.25">
      <c r="A61" s="10">
        <f>'Скорая медицинская помощь'!A61</f>
        <v>46</v>
      </c>
      <c r="B61" s="264" t="str">
        <f>'Скорая медицинская помощь'!C61</f>
        <v>ООО "МК ДОКТОР РЯДОМ"</v>
      </c>
      <c r="C61" s="75">
        <f>'Скорая медицинская помощь'!E61</f>
        <v>0</v>
      </c>
      <c r="D61" s="76">
        <f>'Скорая медицинская помощь'!I61</f>
        <v>0</v>
      </c>
      <c r="E61" s="268">
        <f t="shared" si="1"/>
        <v>0</v>
      </c>
      <c r="F61" s="75">
        <f>Поликлиника!E61</f>
        <v>0</v>
      </c>
      <c r="G61" s="76">
        <f>Поликлиника!I61</f>
        <v>0</v>
      </c>
      <c r="H61" s="77">
        <f t="shared" si="2"/>
        <v>0</v>
      </c>
      <c r="I61" s="78">
        <f>Поликлиника!AL61</f>
        <v>0</v>
      </c>
      <c r="J61" s="78">
        <f>Поликлиника!AP61</f>
        <v>0</v>
      </c>
      <c r="K61" s="77">
        <f t="shared" si="3"/>
        <v>0</v>
      </c>
      <c r="L61" s="76">
        <f>Поликлиника!V61</f>
        <v>0</v>
      </c>
      <c r="M61" s="76">
        <f>Поликлиника!Z61</f>
        <v>0</v>
      </c>
      <c r="N61" s="77">
        <f t="shared" si="4"/>
        <v>0</v>
      </c>
      <c r="O61" s="79">
        <f>Поликлиника!BB61</f>
        <v>0</v>
      </c>
      <c r="P61" s="79">
        <f>Поликлиника!BF61</f>
        <v>0</v>
      </c>
      <c r="Q61" s="58">
        <f t="shared" si="5"/>
        <v>0</v>
      </c>
      <c r="R61" s="76">
        <f>Поликлиника!BR61</f>
        <v>0</v>
      </c>
      <c r="S61" s="76">
        <f>Поликлиника!BV61</f>
        <v>0</v>
      </c>
      <c r="T61" s="77">
        <f t="shared" si="6"/>
        <v>0</v>
      </c>
      <c r="U61" s="78">
        <f>Поликлиника!CH61</f>
        <v>0</v>
      </c>
      <c r="V61" s="78">
        <f>Поликлиника!CL61</f>
        <v>0</v>
      </c>
      <c r="W61" s="80">
        <f t="shared" si="7"/>
        <v>0</v>
      </c>
      <c r="X61" s="81">
        <f>'Круглосуточный стационар'!D61</f>
        <v>0</v>
      </c>
      <c r="Y61" s="82">
        <f>'Круглосуточный стационар'!H61</f>
        <v>0</v>
      </c>
      <c r="Z61" s="77">
        <f t="shared" si="8"/>
        <v>0</v>
      </c>
      <c r="AA61" s="82">
        <f>'Круглосуточный стационар'!T61</f>
        <v>0</v>
      </c>
      <c r="AB61" s="82">
        <f>'Круглосуточный стационар'!X61</f>
        <v>0</v>
      </c>
      <c r="AC61" s="80">
        <f t="shared" si="9"/>
        <v>0</v>
      </c>
      <c r="AD61" s="75">
        <f>'Дневной стационар'!D61</f>
        <v>0</v>
      </c>
      <c r="AE61" s="76">
        <f>'Дневной стационар'!L61</f>
        <v>0</v>
      </c>
      <c r="AF61" s="77">
        <f t="shared" si="10"/>
        <v>0</v>
      </c>
      <c r="AG61" s="76"/>
      <c r="AH61" s="76"/>
      <c r="AI61" s="80">
        <f t="shared" si="11"/>
        <v>0</v>
      </c>
      <c r="AJ61" s="83">
        <f t="shared" si="12"/>
        <v>0</v>
      </c>
      <c r="AK61" s="253">
        <f t="shared" si="13"/>
        <v>0</v>
      </c>
      <c r="AL61" s="84">
        <f t="shared" si="14"/>
        <v>0</v>
      </c>
      <c r="AM61" s="292">
        <f>'[1]410080'!$W$15</f>
        <v>0</v>
      </c>
      <c r="AN61" s="292">
        <f>'[1]410080'!$W$15</f>
        <v>0</v>
      </c>
      <c r="AO61" s="293">
        <f t="shared" si="15"/>
        <v>0</v>
      </c>
      <c r="AP61" s="292">
        <f t="shared" si="16"/>
        <v>0</v>
      </c>
      <c r="AQ61" s="292">
        <f t="shared" si="17"/>
        <v>0</v>
      </c>
      <c r="AR61" s="293">
        <f t="shared" si="18"/>
        <v>0</v>
      </c>
      <c r="AT61" s="294"/>
      <c r="AU61" s="294"/>
    </row>
    <row r="62" spans="1:47" x14ac:dyDescent="0.25">
      <c r="A62" s="10">
        <f>'Скорая медицинская помощь'!A62</f>
        <v>47</v>
      </c>
      <c r="B62" s="264" t="str">
        <f>'Скорая медицинская помощь'!C62</f>
        <v>ООО "М-ЛАЙН"</v>
      </c>
      <c r="C62" s="75">
        <f>'Скорая медицинская помощь'!E62</f>
        <v>0</v>
      </c>
      <c r="D62" s="76">
        <f>'Скорая медицинская помощь'!I62</f>
        <v>0</v>
      </c>
      <c r="E62" s="268">
        <f t="shared" si="1"/>
        <v>0</v>
      </c>
      <c r="F62" s="75">
        <f>Поликлиника!E62</f>
        <v>0</v>
      </c>
      <c r="G62" s="76">
        <f>Поликлиника!I62</f>
        <v>0</v>
      </c>
      <c r="H62" s="77">
        <f t="shared" si="2"/>
        <v>0</v>
      </c>
      <c r="I62" s="78">
        <f>Поликлиника!AL62</f>
        <v>0</v>
      </c>
      <c r="J62" s="78">
        <f>Поликлиника!AP62</f>
        <v>0</v>
      </c>
      <c r="K62" s="77">
        <f t="shared" si="3"/>
        <v>0</v>
      </c>
      <c r="L62" s="76">
        <f>Поликлиника!V62</f>
        <v>0</v>
      </c>
      <c r="M62" s="76">
        <f>Поликлиника!Z62</f>
        <v>0</v>
      </c>
      <c r="N62" s="77">
        <f t="shared" si="4"/>
        <v>0</v>
      </c>
      <c r="O62" s="79">
        <f>Поликлиника!BB62</f>
        <v>0</v>
      </c>
      <c r="P62" s="79">
        <f>Поликлиника!BF62</f>
        <v>0</v>
      </c>
      <c r="Q62" s="58">
        <f t="shared" si="5"/>
        <v>0</v>
      </c>
      <c r="R62" s="76">
        <f>Поликлиника!BR62</f>
        <v>0</v>
      </c>
      <c r="S62" s="76">
        <f>Поликлиника!BV62</f>
        <v>0</v>
      </c>
      <c r="T62" s="77">
        <f t="shared" si="6"/>
        <v>0</v>
      </c>
      <c r="U62" s="78">
        <f>Поликлиника!CH62</f>
        <v>0</v>
      </c>
      <c r="V62" s="78">
        <f>Поликлиника!CL62</f>
        <v>0</v>
      </c>
      <c r="W62" s="80">
        <f t="shared" si="7"/>
        <v>0</v>
      </c>
      <c r="X62" s="81">
        <f>'Круглосуточный стационар'!D62</f>
        <v>0</v>
      </c>
      <c r="Y62" s="82">
        <f>'Круглосуточный стационар'!H62</f>
        <v>0</v>
      </c>
      <c r="Z62" s="77">
        <f t="shared" si="8"/>
        <v>0</v>
      </c>
      <c r="AA62" s="82">
        <f>'Круглосуточный стационар'!T62</f>
        <v>0</v>
      </c>
      <c r="AB62" s="82">
        <f>'Круглосуточный стационар'!X62</f>
        <v>0</v>
      </c>
      <c r="AC62" s="80">
        <f t="shared" si="9"/>
        <v>0</v>
      </c>
      <c r="AD62" s="75">
        <f>'Дневной стационар'!D62</f>
        <v>0</v>
      </c>
      <c r="AE62" s="76">
        <f>'Дневной стационар'!L62</f>
        <v>0</v>
      </c>
      <c r="AF62" s="77">
        <f t="shared" si="10"/>
        <v>0</v>
      </c>
      <c r="AG62" s="76"/>
      <c r="AH62" s="76"/>
      <c r="AI62" s="80">
        <f t="shared" si="11"/>
        <v>0</v>
      </c>
      <c r="AJ62" s="83">
        <f t="shared" si="12"/>
        <v>0</v>
      </c>
      <c r="AK62" s="253">
        <f t="shared" si="13"/>
        <v>0</v>
      </c>
      <c r="AL62" s="84">
        <f t="shared" si="14"/>
        <v>0</v>
      </c>
      <c r="AM62" s="292">
        <f>'[1]410084'!$W$15</f>
        <v>0</v>
      </c>
      <c r="AN62" s="292">
        <f>'[1]410084'!$W$15</f>
        <v>0</v>
      </c>
      <c r="AO62" s="293">
        <f t="shared" si="15"/>
        <v>0</v>
      </c>
      <c r="AP62" s="292">
        <f t="shared" si="16"/>
        <v>0</v>
      </c>
      <c r="AQ62" s="292">
        <f t="shared" si="17"/>
        <v>0</v>
      </c>
      <c r="AR62" s="293">
        <f t="shared" si="18"/>
        <v>0</v>
      </c>
      <c r="AT62" s="294"/>
      <c r="AU62" s="294"/>
    </row>
    <row r="63" spans="1:47" x14ac:dyDescent="0.25">
      <c r="A63" s="10">
        <f>'Скорая медицинская помощь'!A63</f>
        <v>48</v>
      </c>
      <c r="B63" s="264" t="str">
        <f>'Скорая медицинская помощь'!C63</f>
        <v>ООО "ЮНИЛАБ-ХАБАРОВСК"</v>
      </c>
      <c r="C63" s="75">
        <f>'Скорая медицинская помощь'!E63</f>
        <v>0</v>
      </c>
      <c r="D63" s="76">
        <f>'Скорая медицинская помощь'!I63</f>
        <v>0</v>
      </c>
      <c r="E63" s="268">
        <f t="shared" si="1"/>
        <v>0</v>
      </c>
      <c r="F63" s="75">
        <f>Поликлиника!E63</f>
        <v>0</v>
      </c>
      <c r="G63" s="76">
        <f>Поликлиника!I63</f>
        <v>0</v>
      </c>
      <c r="H63" s="77">
        <f t="shared" si="2"/>
        <v>0</v>
      </c>
      <c r="I63" s="78">
        <f>Поликлиника!AL63</f>
        <v>0</v>
      </c>
      <c r="J63" s="78">
        <f>Поликлиника!AP63</f>
        <v>0</v>
      </c>
      <c r="K63" s="77">
        <f t="shared" si="3"/>
        <v>0</v>
      </c>
      <c r="L63" s="76">
        <f>Поликлиника!V63</f>
        <v>0</v>
      </c>
      <c r="M63" s="76">
        <f>Поликлиника!Z63</f>
        <v>0</v>
      </c>
      <c r="N63" s="77">
        <f t="shared" si="4"/>
        <v>0</v>
      </c>
      <c r="O63" s="79">
        <f>Поликлиника!BB63</f>
        <v>0</v>
      </c>
      <c r="P63" s="79">
        <f>Поликлиника!BF63</f>
        <v>0</v>
      </c>
      <c r="Q63" s="58">
        <f t="shared" si="5"/>
        <v>0</v>
      </c>
      <c r="R63" s="76">
        <f>Поликлиника!BR63</f>
        <v>0</v>
      </c>
      <c r="S63" s="76">
        <f>Поликлиника!BV63</f>
        <v>0</v>
      </c>
      <c r="T63" s="77">
        <f t="shared" si="6"/>
        <v>0</v>
      </c>
      <c r="U63" s="78">
        <f>Поликлиника!CH63</f>
        <v>0</v>
      </c>
      <c r="V63" s="78">
        <f>Поликлиника!CL63</f>
        <v>0</v>
      </c>
      <c r="W63" s="80">
        <f t="shared" si="7"/>
        <v>0</v>
      </c>
      <c r="X63" s="81">
        <f>'Круглосуточный стационар'!D63</f>
        <v>0</v>
      </c>
      <c r="Y63" s="82">
        <f>'Круглосуточный стационар'!H63</f>
        <v>0</v>
      </c>
      <c r="Z63" s="77">
        <f t="shared" si="8"/>
        <v>0</v>
      </c>
      <c r="AA63" s="82">
        <f>'Круглосуточный стационар'!T63</f>
        <v>0</v>
      </c>
      <c r="AB63" s="82">
        <f>'Круглосуточный стационар'!X63</f>
        <v>0</v>
      </c>
      <c r="AC63" s="80">
        <f t="shared" si="9"/>
        <v>0</v>
      </c>
      <c r="AD63" s="75">
        <f>'Дневной стационар'!D63</f>
        <v>0</v>
      </c>
      <c r="AE63" s="76">
        <f>'Дневной стационар'!L63</f>
        <v>0</v>
      </c>
      <c r="AF63" s="77">
        <f t="shared" si="10"/>
        <v>0</v>
      </c>
      <c r="AG63" s="76"/>
      <c r="AH63" s="76"/>
      <c r="AI63" s="80">
        <f t="shared" si="11"/>
        <v>0</v>
      </c>
      <c r="AJ63" s="83">
        <f t="shared" si="12"/>
        <v>0</v>
      </c>
      <c r="AK63" s="253">
        <f t="shared" si="13"/>
        <v>0</v>
      </c>
      <c r="AL63" s="84">
        <f t="shared" si="14"/>
        <v>0</v>
      </c>
      <c r="AM63" s="292">
        <f>'[1]410087'!$W$15</f>
        <v>0</v>
      </c>
      <c r="AN63" s="292">
        <f>'[1]410087'!$W$15</f>
        <v>0</v>
      </c>
      <c r="AO63" s="293">
        <f t="shared" si="15"/>
        <v>0</v>
      </c>
      <c r="AP63" s="292">
        <f t="shared" si="16"/>
        <v>0</v>
      </c>
      <c r="AQ63" s="292">
        <f t="shared" si="17"/>
        <v>0</v>
      </c>
      <c r="AR63" s="293">
        <f t="shared" si="18"/>
        <v>0</v>
      </c>
      <c r="AT63" s="294"/>
      <c r="AU63" s="294"/>
    </row>
    <row r="64" spans="1:47" x14ac:dyDescent="0.25">
      <c r="A64" s="10">
        <f>'Скорая медицинская помощь'!A64</f>
        <v>49</v>
      </c>
      <c r="B64" s="264" t="str">
        <f>'Скорая медицинская помощь'!C64</f>
        <v>ГБУЗ ККПТД</v>
      </c>
      <c r="C64" s="75">
        <f>'Скорая медицинская помощь'!E64</f>
        <v>0</v>
      </c>
      <c r="D64" s="76">
        <f>'Скорая медицинская помощь'!I64</f>
        <v>0</v>
      </c>
      <c r="E64" s="268">
        <f t="shared" si="1"/>
        <v>0</v>
      </c>
      <c r="F64" s="75">
        <f>Поликлиника!E64</f>
        <v>0</v>
      </c>
      <c r="G64" s="76">
        <f>Поликлиника!I64</f>
        <v>0</v>
      </c>
      <c r="H64" s="77">
        <f t="shared" si="2"/>
        <v>0</v>
      </c>
      <c r="I64" s="78">
        <f>Поликлиника!AL64</f>
        <v>0</v>
      </c>
      <c r="J64" s="78">
        <f>Поликлиника!AP64</f>
        <v>0</v>
      </c>
      <c r="K64" s="77">
        <f t="shared" si="3"/>
        <v>0</v>
      </c>
      <c r="L64" s="76">
        <f>Поликлиника!V64</f>
        <v>0</v>
      </c>
      <c r="M64" s="76">
        <f>Поликлиника!Z64</f>
        <v>0</v>
      </c>
      <c r="N64" s="77">
        <f t="shared" si="4"/>
        <v>0</v>
      </c>
      <c r="O64" s="79">
        <f>Поликлиника!BB64</f>
        <v>0</v>
      </c>
      <c r="P64" s="79">
        <f>Поликлиника!BF64</f>
        <v>0</v>
      </c>
      <c r="Q64" s="58">
        <f t="shared" si="5"/>
        <v>0</v>
      </c>
      <c r="R64" s="76">
        <f>Поликлиника!BR64</f>
        <v>14998.39</v>
      </c>
      <c r="S64" s="76">
        <f>Поликлиника!BV64</f>
        <v>14998.39</v>
      </c>
      <c r="T64" s="77">
        <f t="shared" si="6"/>
        <v>0</v>
      </c>
      <c r="U64" s="78">
        <f>Поликлиника!CH64</f>
        <v>14998.39</v>
      </c>
      <c r="V64" s="78">
        <f>Поликлиника!CL64</f>
        <v>14998.39</v>
      </c>
      <c r="W64" s="80">
        <f t="shared" si="7"/>
        <v>0</v>
      </c>
      <c r="X64" s="81">
        <f>'Круглосуточный стационар'!D64</f>
        <v>0</v>
      </c>
      <c r="Y64" s="82">
        <f>'Круглосуточный стационар'!H64</f>
        <v>0</v>
      </c>
      <c r="Z64" s="77">
        <f t="shared" si="8"/>
        <v>0</v>
      </c>
      <c r="AA64" s="82">
        <f>'Круглосуточный стационар'!T64</f>
        <v>0</v>
      </c>
      <c r="AB64" s="82">
        <f>'Круглосуточный стационар'!X64</f>
        <v>0</v>
      </c>
      <c r="AC64" s="80">
        <f t="shared" si="9"/>
        <v>0</v>
      </c>
      <c r="AD64" s="75">
        <f>'Дневной стационар'!D64</f>
        <v>0</v>
      </c>
      <c r="AE64" s="76">
        <f>'Дневной стационар'!L64</f>
        <v>0</v>
      </c>
      <c r="AF64" s="77">
        <f t="shared" si="10"/>
        <v>0</v>
      </c>
      <c r="AG64" s="76"/>
      <c r="AH64" s="76"/>
      <c r="AI64" s="80">
        <f t="shared" si="11"/>
        <v>0</v>
      </c>
      <c r="AJ64" s="83">
        <f t="shared" si="12"/>
        <v>14998.39</v>
      </c>
      <c r="AK64" s="253">
        <f t="shared" si="13"/>
        <v>14998.39</v>
      </c>
      <c r="AL64" s="84">
        <f t="shared" si="14"/>
        <v>0</v>
      </c>
      <c r="AM64" s="292">
        <f>'[1]410089'!$W$15</f>
        <v>0</v>
      </c>
      <c r="AN64" s="292">
        <f>'[1]410089'!$W$15</f>
        <v>0</v>
      </c>
      <c r="AO64" s="293">
        <f t="shared" si="15"/>
        <v>0</v>
      </c>
      <c r="AP64" s="292">
        <f t="shared" si="16"/>
        <v>14998.39</v>
      </c>
      <c r="AQ64" s="292">
        <f t="shared" si="17"/>
        <v>14998.39</v>
      </c>
      <c r="AR64" s="293">
        <f t="shared" si="18"/>
        <v>0</v>
      </c>
      <c r="AT64" s="294"/>
      <c r="AU64" s="294"/>
    </row>
    <row r="65" spans="1:47" x14ac:dyDescent="0.25">
      <c r="A65" s="86">
        <f>'Скорая медицинская помощь'!A65</f>
        <v>50</v>
      </c>
      <c r="B65" s="235" t="str">
        <f>'Скорая медицинская помощь'!C65</f>
        <v>АО "МЕДИЦИНА"</v>
      </c>
      <c r="C65" s="75">
        <f>'Скорая медицинская помощь'!E65</f>
        <v>0</v>
      </c>
      <c r="D65" s="76">
        <f>'Скорая медицинская помощь'!I65</f>
        <v>0</v>
      </c>
      <c r="E65" s="268">
        <f t="shared" si="1"/>
        <v>0</v>
      </c>
      <c r="F65" s="75">
        <f>Поликлиника!E65</f>
        <v>0</v>
      </c>
      <c r="G65" s="76">
        <f>Поликлиника!I65</f>
        <v>0</v>
      </c>
      <c r="H65" s="77">
        <f t="shared" si="2"/>
        <v>0</v>
      </c>
      <c r="I65" s="78">
        <f>Поликлиника!AL65</f>
        <v>0</v>
      </c>
      <c r="J65" s="78">
        <f>Поликлиника!AP65</f>
        <v>0</v>
      </c>
      <c r="K65" s="77">
        <f t="shared" si="3"/>
        <v>0</v>
      </c>
      <c r="L65" s="76">
        <f>Поликлиника!V65</f>
        <v>0</v>
      </c>
      <c r="M65" s="76">
        <f>Поликлиника!Z65</f>
        <v>0</v>
      </c>
      <c r="N65" s="77">
        <f t="shared" si="4"/>
        <v>0</v>
      </c>
      <c r="O65" s="79">
        <f>Поликлиника!BB65</f>
        <v>0</v>
      </c>
      <c r="P65" s="79">
        <f>Поликлиника!BF65</f>
        <v>0</v>
      </c>
      <c r="Q65" s="58">
        <f t="shared" si="5"/>
        <v>0</v>
      </c>
      <c r="R65" s="76">
        <f>Поликлиника!BR65</f>
        <v>0</v>
      </c>
      <c r="S65" s="76">
        <f>Поликлиника!BV65</f>
        <v>0</v>
      </c>
      <c r="T65" s="77">
        <f t="shared" si="6"/>
        <v>0</v>
      </c>
      <c r="U65" s="78">
        <f>Поликлиника!CH65</f>
        <v>0</v>
      </c>
      <c r="V65" s="78">
        <f>Поликлиника!CL65</f>
        <v>0</v>
      </c>
      <c r="W65" s="80">
        <f t="shared" si="7"/>
        <v>0</v>
      </c>
      <c r="X65" s="81">
        <f>'Круглосуточный стационар'!D65</f>
        <v>0</v>
      </c>
      <c r="Y65" s="82">
        <f>'Круглосуточный стационар'!H65</f>
        <v>0</v>
      </c>
      <c r="Z65" s="77">
        <f t="shared" si="8"/>
        <v>0</v>
      </c>
      <c r="AA65" s="82">
        <f>'Круглосуточный стационар'!T65</f>
        <v>0</v>
      </c>
      <c r="AB65" s="82">
        <f>'Круглосуточный стационар'!X65</f>
        <v>0</v>
      </c>
      <c r="AC65" s="80">
        <f t="shared" si="9"/>
        <v>0</v>
      </c>
      <c r="AD65" s="75">
        <f>'Дневной стационар'!D65</f>
        <v>0</v>
      </c>
      <c r="AE65" s="76">
        <f>'Дневной стационар'!L65</f>
        <v>0</v>
      </c>
      <c r="AF65" s="77">
        <f t="shared" si="10"/>
        <v>0</v>
      </c>
      <c r="AG65" s="76"/>
      <c r="AH65" s="76"/>
      <c r="AI65" s="80">
        <f t="shared" si="11"/>
        <v>0</v>
      </c>
      <c r="AJ65" s="83">
        <f t="shared" si="12"/>
        <v>0</v>
      </c>
      <c r="AK65" s="253">
        <f t="shared" si="13"/>
        <v>0</v>
      </c>
      <c r="AL65" s="84">
        <f t="shared" si="14"/>
        <v>0</v>
      </c>
      <c r="AM65" s="292"/>
      <c r="AN65" s="292"/>
      <c r="AO65" s="293"/>
      <c r="AP65" s="292">
        <f t="shared" si="16"/>
        <v>0</v>
      </c>
      <c r="AQ65" s="292">
        <f t="shared" si="17"/>
        <v>0</v>
      </c>
      <c r="AR65" s="293"/>
      <c r="AT65" s="294"/>
      <c r="AU65" s="294"/>
    </row>
    <row r="66" spans="1:47" x14ac:dyDescent="0.25">
      <c r="A66" s="86">
        <f>'Скорая медицинская помощь'!A66</f>
        <v>51</v>
      </c>
      <c r="B66" s="235" t="str">
        <f>'Скорая медицинская помощь'!C66</f>
        <v>Камч филиал АНО "Медицинский центр "Жизнь"</v>
      </c>
      <c r="C66" s="75">
        <f>'Скорая медицинская помощь'!E66</f>
        <v>0</v>
      </c>
      <c r="D66" s="76">
        <f>'Скорая медицинская помощь'!I66</f>
        <v>0</v>
      </c>
      <c r="E66" s="268">
        <f t="shared" ref="E66:E73" si="19">D66-C66</f>
        <v>0</v>
      </c>
      <c r="F66" s="75">
        <f>Поликлиника!E66</f>
        <v>0</v>
      </c>
      <c r="G66" s="76">
        <f>Поликлиника!I66</f>
        <v>0</v>
      </c>
      <c r="H66" s="77">
        <f t="shared" ref="H66:H73" si="20">G66-F66</f>
        <v>0</v>
      </c>
      <c r="I66" s="78">
        <f>Поликлиника!AL66</f>
        <v>0</v>
      </c>
      <c r="J66" s="78">
        <f>Поликлиника!AP66</f>
        <v>0</v>
      </c>
      <c r="K66" s="77">
        <f t="shared" si="3"/>
        <v>0</v>
      </c>
      <c r="L66" s="76">
        <f>Поликлиника!V66</f>
        <v>0</v>
      </c>
      <c r="M66" s="76">
        <f>Поликлиника!Z66</f>
        <v>0</v>
      </c>
      <c r="N66" s="77">
        <f t="shared" ref="N66:N73" si="21">M66-L66</f>
        <v>0</v>
      </c>
      <c r="O66" s="79">
        <f>Поликлиника!BB66</f>
        <v>0</v>
      </c>
      <c r="P66" s="79">
        <f>Поликлиника!BF66</f>
        <v>0</v>
      </c>
      <c r="Q66" s="58">
        <f t="shared" ref="Q66:Q73" si="22">P66-O66</f>
        <v>0</v>
      </c>
      <c r="R66" s="76">
        <f>Поликлиника!BR66</f>
        <v>0</v>
      </c>
      <c r="S66" s="76">
        <f>Поликлиника!BV66</f>
        <v>0</v>
      </c>
      <c r="T66" s="77">
        <f t="shared" ref="T66:T73" si="23">S66-R66</f>
        <v>0</v>
      </c>
      <c r="U66" s="78">
        <f>Поликлиника!CH66</f>
        <v>0</v>
      </c>
      <c r="V66" s="78">
        <f>Поликлиника!CL66</f>
        <v>0</v>
      </c>
      <c r="W66" s="80">
        <f t="shared" ref="W66:W73" si="24">V66-U66</f>
        <v>0</v>
      </c>
      <c r="X66" s="81">
        <f>'Круглосуточный стационар'!D66</f>
        <v>0</v>
      </c>
      <c r="Y66" s="82">
        <f>'Круглосуточный стационар'!H66</f>
        <v>0</v>
      </c>
      <c r="Z66" s="77">
        <f t="shared" ref="Z66:Z73" si="25">Y66-X66</f>
        <v>0</v>
      </c>
      <c r="AA66" s="82">
        <f>'Круглосуточный стационар'!T66</f>
        <v>0</v>
      </c>
      <c r="AB66" s="82">
        <f>'Круглосуточный стационар'!X66</f>
        <v>0</v>
      </c>
      <c r="AC66" s="80">
        <f t="shared" ref="AC66:AC73" si="26">AB66-AA66</f>
        <v>0</v>
      </c>
      <c r="AD66" s="75">
        <f>'Дневной стационар'!D66</f>
        <v>130076.67</v>
      </c>
      <c r="AE66" s="76">
        <f>'Дневной стационар'!L66</f>
        <v>130076.67</v>
      </c>
      <c r="AF66" s="77">
        <f t="shared" ref="AF66:AF73" si="27">AE66-AD66</f>
        <v>0</v>
      </c>
      <c r="AG66" s="76"/>
      <c r="AH66" s="76"/>
      <c r="AI66" s="80">
        <f t="shared" ref="AI66:AI73" si="28">AH66-AG66</f>
        <v>0</v>
      </c>
      <c r="AJ66" s="83">
        <f t="shared" si="12"/>
        <v>130076.67</v>
      </c>
      <c r="AK66" s="253">
        <f t="shared" si="13"/>
        <v>130076.67</v>
      </c>
      <c r="AL66" s="84">
        <f t="shared" ref="AL66:AL73" si="29">AK66-AJ66</f>
        <v>0</v>
      </c>
      <c r="AM66" s="292">
        <f>'[1]410100'!$W$15</f>
        <v>0</v>
      </c>
      <c r="AN66" s="292">
        <f>'[1]410100'!$W$15</f>
        <v>0</v>
      </c>
      <c r="AO66" s="293">
        <f t="shared" si="15"/>
        <v>0</v>
      </c>
      <c r="AP66" s="292">
        <f t="shared" si="16"/>
        <v>130076.67</v>
      </c>
      <c r="AQ66" s="292">
        <f t="shared" si="17"/>
        <v>130076.67</v>
      </c>
      <c r="AR66" s="293">
        <f t="shared" si="18"/>
        <v>0</v>
      </c>
      <c r="AT66" s="294"/>
      <c r="AU66" s="294"/>
    </row>
    <row r="67" spans="1:47" x14ac:dyDescent="0.25">
      <c r="A67" s="86">
        <f>'Скорая медицинская помощь'!A67</f>
        <v>52</v>
      </c>
      <c r="B67" s="235" t="str">
        <f>'Скорая медицинская помощь'!C67</f>
        <v>КГБУЗ ДККБ</v>
      </c>
      <c r="C67" s="75">
        <f>'Скорая медицинская помощь'!E67</f>
        <v>0</v>
      </c>
      <c r="D67" s="76">
        <f>'Скорая медицинская помощь'!I67</f>
        <v>0</v>
      </c>
      <c r="E67" s="268">
        <f t="shared" si="19"/>
        <v>0</v>
      </c>
      <c r="F67" s="75">
        <f>Поликлиника!E67</f>
        <v>0</v>
      </c>
      <c r="G67" s="76">
        <f>Поликлиника!I67</f>
        <v>0</v>
      </c>
      <c r="H67" s="77">
        <f t="shared" si="20"/>
        <v>0</v>
      </c>
      <c r="I67" s="78">
        <f>Поликлиника!AL67</f>
        <v>0</v>
      </c>
      <c r="J67" s="78">
        <f>Поликлиника!AP67</f>
        <v>0</v>
      </c>
      <c r="K67" s="77">
        <f t="shared" si="3"/>
        <v>0</v>
      </c>
      <c r="L67" s="76">
        <f>Поликлиника!V67</f>
        <v>0</v>
      </c>
      <c r="M67" s="76">
        <f>Поликлиника!Z67</f>
        <v>0</v>
      </c>
      <c r="N67" s="77">
        <f t="shared" si="21"/>
        <v>0</v>
      </c>
      <c r="O67" s="79">
        <f>Поликлиника!BB67</f>
        <v>0</v>
      </c>
      <c r="P67" s="79">
        <f>Поликлиника!BF67</f>
        <v>0</v>
      </c>
      <c r="Q67" s="58">
        <f t="shared" si="22"/>
        <v>0</v>
      </c>
      <c r="R67" s="76">
        <f>Поликлиника!BR67</f>
        <v>0</v>
      </c>
      <c r="S67" s="76">
        <f>Поликлиника!BV67</f>
        <v>0</v>
      </c>
      <c r="T67" s="77">
        <f t="shared" si="23"/>
        <v>0</v>
      </c>
      <c r="U67" s="78">
        <f>Поликлиника!CH67</f>
        <v>0</v>
      </c>
      <c r="V67" s="78">
        <f>Поликлиника!CL67</f>
        <v>0</v>
      </c>
      <c r="W67" s="80">
        <f t="shared" si="24"/>
        <v>0</v>
      </c>
      <c r="X67" s="81">
        <f>'Круглосуточный стационар'!D67</f>
        <v>0</v>
      </c>
      <c r="Y67" s="82">
        <f>'Круглосуточный стационар'!H67</f>
        <v>0</v>
      </c>
      <c r="Z67" s="77">
        <f t="shared" si="25"/>
        <v>0</v>
      </c>
      <c r="AA67" s="82">
        <f>'Круглосуточный стационар'!T67</f>
        <v>0</v>
      </c>
      <c r="AB67" s="82">
        <f>'Круглосуточный стационар'!X67</f>
        <v>0</v>
      </c>
      <c r="AC67" s="80">
        <f t="shared" si="26"/>
        <v>0</v>
      </c>
      <c r="AD67" s="75">
        <f>'Дневной стационар'!D67</f>
        <v>0</v>
      </c>
      <c r="AE67" s="76">
        <f>'Дневной стационар'!L67</f>
        <v>0</v>
      </c>
      <c r="AF67" s="77">
        <f t="shared" si="27"/>
        <v>0</v>
      </c>
      <c r="AG67" s="76"/>
      <c r="AH67" s="76"/>
      <c r="AI67" s="80">
        <f t="shared" si="28"/>
        <v>0</v>
      </c>
      <c r="AJ67" s="83">
        <f t="shared" si="12"/>
        <v>0</v>
      </c>
      <c r="AK67" s="253">
        <f t="shared" si="13"/>
        <v>0</v>
      </c>
      <c r="AL67" s="84">
        <f t="shared" si="29"/>
        <v>0</v>
      </c>
      <c r="AM67" s="292">
        <f>'[1]410101'!$W$15</f>
        <v>0</v>
      </c>
      <c r="AN67" s="292">
        <f>'[1]410101'!$W$15</f>
        <v>0</v>
      </c>
      <c r="AO67" s="293">
        <f t="shared" si="15"/>
        <v>0</v>
      </c>
      <c r="AP67" s="292">
        <f t="shared" si="16"/>
        <v>0</v>
      </c>
      <c r="AQ67" s="292">
        <f t="shared" si="17"/>
        <v>0</v>
      </c>
      <c r="AR67" s="293">
        <f t="shared" si="18"/>
        <v>0</v>
      </c>
      <c r="AT67" s="294"/>
      <c r="AU67" s="294"/>
    </row>
    <row r="68" spans="1:47" x14ac:dyDescent="0.25">
      <c r="A68" s="86">
        <f>'Скорая медицинская помощь'!A68</f>
        <v>53</v>
      </c>
      <c r="B68" s="235" t="str">
        <f>'Скорая медицинская помощь'!C68</f>
        <v>КГБУЗ "ПЕРИНАТАЛЬНЫЙ ЦЕНТР"</v>
      </c>
      <c r="C68" s="75">
        <f>'Скорая медицинская помощь'!E68</f>
        <v>0</v>
      </c>
      <c r="D68" s="76">
        <f>'Скорая медицинская помощь'!I68</f>
        <v>0</v>
      </c>
      <c r="E68" s="268">
        <f t="shared" si="19"/>
        <v>0</v>
      </c>
      <c r="F68" s="75">
        <f>Поликлиника!E68</f>
        <v>0</v>
      </c>
      <c r="G68" s="76">
        <f>Поликлиника!I68</f>
        <v>0</v>
      </c>
      <c r="H68" s="77">
        <f t="shared" si="20"/>
        <v>0</v>
      </c>
      <c r="I68" s="78">
        <f>Поликлиника!AL68</f>
        <v>0</v>
      </c>
      <c r="J68" s="78">
        <f>Поликлиника!AP68</f>
        <v>0</v>
      </c>
      <c r="K68" s="77">
        <f t="shared" si="3"/>
        <v>0</v>
      </c>
      <c r="L68" s="76">
        <f>Поликлиника!V68</f>
        <v>0</v>
      </c>
      <c r="M68" s="76">
        <f>Поликлиника!Z68</f>
        <v>0</v>
      </c>
      <c r="N68" s="77">
        <f t="shared" si="21"/>
        <v>0</v>
      </c>
      <c r="O68" s="79">
        <f>Поликлиника!BB68</f>
        <v>0</v>
      </c>
      <c r="P68" s="79">
        <f>Поликлиника!BF68</f>
        <v>0</v>
      </c>
      <c r="Q68" s="58">
        <f t="shared" si="22"/>
        <v>0</v>
      </c>
      <c r="R68" s="76">
        <f>Поликлиника!BR68</f>
        <v>0</v>
      </c>
      <c r="S68" s="76">
        <f>Поликлиника!BV68</f>
        <v>0</v>
      </c>
      <c r="T68" s="77">
        <f t="shared" si="23"/>
        <v>0</v>
      </c>
      <c r="U68" s="78">
        <f>Поликлиника!CH68</f>
        <v>0</v>
      </c>
      <c r="V68" s="78">
        <f>Поликлиника!CL68</f>
        <v>0</v>
      </c>
      <c r="W68" s="80">
        <f t="shared" si="24"/>
        <v>0</v>
      </c>
      <c r="X68" s="81">
        <f>'Круглосуточный стационар'!D68</f>
        <v>0</v>
      </c>
      <c r="Y68" s="82">
        <f>'Круглосуточный стационар'!H68</f>
        <v>0</v>
      </c>
      <c r="Z68" s="77">
        <f t="shared" si="25"/>
        <v>0</v>
      </c>
      <c r="AA68" s="82">
        <f>'Круглосуточный стационар'!T68</f>
        <v>0</v>
      </c>
      <c r="AB68" s="82">
        <f>'Круглосуточный стационар'!X68</f>
        <v>0</v>
      </c>
      <c r="AC68" s="80">
        <f t="shared" si="26"/>
        <v>0</v>
      </c>
      <c r="AD68" s="75">
        <f>'Дневной стационар'!D68</f>
        <v>0</v>
      </c>
      <c r="AE68" s="76">
        <f>'Дневной стационар'!L68</f>
        <v>0</v>
      </c>
      <c r="AF68" s="77">
        <f t="shared" si="27"/>
        <v>0</v>
      </c>
      <c r="AG68" s="76"/>
      <c r="AH68" s="76"/>
      <c r="AI68" s="80">
        <f t="shared" si="28"/>
        <v>0</v>
      </c>
      <c r="AJ68" s="83">
        <f t="shared" si="12"/>
        <v>0</v>
      </c>
      <c r="AK68" s="253">
        <f t="shared" si="13"/>
        <v>0</v>
      </c>
      <c r="AL68" s="84">
        <f t="shared" si="29"/>
        <v>0</v>
      </c>
      <c r="AM68" s="292">
        <f>'[1]410102'!$W$15</f>
        <v>0</v>
      </c>
      <c r="AN68" s="292">
        <f>'[1]410102'!$W$15</f>
        <v>0</v>
      </c>
      <c r="AO68" s="293">
        <f t="shared" si="15"/>
        <v>0</v>
      </c>
      <c r="AP68" s="292">
        <f t="shared" si="16"/>
        <v>0</v>
      </c>
      <c r="AQ68" s="292">
        <f t="shared" si="17"/>
        <v>0</v>
      </c>
      <c r="AR68" s="293">
        <f t="shared" si="18"/>
        <v>0</v>
      </c>
      <c r="AT68" s="294"/>
      <c r="AU68" s="294"/>
    </row>
    <row r="69" spans="1:47" x14ac:dyDescent="0.25">
      <c r="A69" s="86">
        <f>'Скорая медицинская помощь'!A69</f>
        <v>54</v>
      </c>
      <c r="B69" s="235" t="str">
        <f>'Скорая медицинская помощь'!C69</f>
        <v>КГБУЗ "ККБ" ИМЕНИ ПРОФЕССОРА О.В. ВЛАДИМИРЦЕВА</v>
      </c>
      <c r="C69" s="75">
        <f>'Скорая медицинская помощь'!E69</f>
        <v>0</v>
      </c>
      <c r="D69" s="76">
        <f>'Скорая медицинская помощь'!I69</f>
        <v>0</v>
      </c>
      <c r="E69" s="268">
        <f t="shared" si="19"/>
        <v>0</v>
      </c>
      <c r="F69" s="75">
        <f>Поликлиника!E69</f>
        <v>0</v>
      </c>
      <c r="G69" s="76">
        <f>Поликлиника!I69</f>
        <v>0</v>
      </c>
      <c r="H69" s="77">
        <f t="shared" si="20"/>
        <v>0</v>
      </c>
      <c r="I69" s="78">
        <f>Поликлиника!AL69</f>
        <v>0</v>
      </c>
      <c r="J69" s="78">
        <f>Поликлиника!AP69</f>
        <v>0</v>
      </c>
      <c r="K69" s="77">
        <f t="shared" si="3"/>
        <v>0</v>
      </c>
      <c r="L69" s="76">
        <f>Поликлиника!V69</f>
        <v>0</v>
      </c>
      <c r="M69" s="76">
        <f>Поликлиника!Z69</f>
        <v>0</v>
      </c>
      <c r="N69" s="77">
        <f t="shared" si="21"/>
        <v>0</v>
      </c>
      <c r="O69" s="79">
        <f>Поликлиника!BB69</f>
        <v>0</v>
      </c>
      <c r="P69" s="79">
        <f>Поликлиника!BF69</f>
        <v>0</v>
      </c>
      <c r="Q69" s="58">
        <f t="shared" si="22"/>
        <v>0</v>
      </c>
      <c r="R69" s="76">
        <f>Поликлиника!BR69</f>
        <v>0</v>
      </c>
      <c r="S69" s="76">
        <f>Поликлиника!BV69</f>
        <v>0</v>
      </c>
      <c r="T69" s="77">
        <f t="shared" si="23"/>
        <v>0</v>
      </c>
      <c r="U69" s="78">
        <f>Поликлиника!CH69</f>
        <v>0</v>
      </c>
      <c r="V69" s="78">
        <f>Поликлиника!CL69</f>
        <v>0</v>
      </c>
      <c r="W69" s="80">
        <f t="shared" si="24"/>
        <v>0</v>
      </c>
      <c r="X69" s="81">
        <f>'Круглосуточный стационар'!D69</f>
        <v>0</v>
      </c>
      <c r="Y69" s="82">
        <f>'Круглосуточный стационар'!H69</f>
        <v>0</v>
      </c>
      <c r="Z69" s="77">
        <f t="shared" si="25"/>
        <v>0</v>
      </c>
      <c r="AA69" s="82">
        <f>'Круглосуточный стационар'!T69</f>
        <v>0</v>
      </c>
      <c r="AB69" s="82">
        <f>'Круглосуточный стационар'!X69</f>
        <v>0</v>
      </c>
      <c r="AC69" s="80">
        <f t="shared" si="26"/>
        <v>0</v>
      </c>
      <c r="AD69" s="75">
        <f>'Дневной стационар'!D69</f>
        <v>0</v>
      </c>
      <c r="AE69" s="76">
        <f>'Дневной стационар'!L69</f>
        <v>0</v>
      </c>
      <c r="AF69" s="77">
        <f t="shared" si="27"/>
        <v>0</v>
      </c>
      <c r="AG69" s="76"/>
      <c r="AH69" s="76"/>
      <c r="AI69" s="80">
        <f t="shared" si="28"/>
        <v>0</v>
      </c>
      <c r="AJ69" s="83">
        <f t="shared" si="12"/>
        <v>0</v>
      </c>
      <c r="AK69" s="253">
        <f t="shared" si="13"/>
        <v>0</v>
      </c>
      <c r="AL69" s="84">
        <f t="shared" si="29"/>
        <v>0</v>
      </c>
      <c r="AM69" s="292">
        <f>'[1]410104'!$W$15</f>
        <v>0</v>
      </c>
      <c r="AN69" s="292">
        <f>'[1]410104'!$W$15</f>
        <v>0</v>
      </c>
      <c r="AO69" s="293">
        <f t="shared" si="15"/>
        <v>0</v>
      </c>
      <c r="AP69" s="292">
        <f t="shared" si="16"/>
        <v>0</v>
      </c>
      <c r="AQ69" s="292">
        <f t="shared" si="17"/>
        <v>0</v>
      </c>
      <c r="AR69" s="293">
        <f t="shared" si="18"/>
        <v>0</v>
      </c>
      <c r="AT69" s="294"/>
      <c r="AU69" s="294"/>
    </row>
    <row r="70" spans="1:47" x14ac:dyDescent="0.25">
      <c r="A70" s="86">
        <f>'Скорая медицинская помощь'!A70</f>
        <v>55</v>
      </c>
      <c r="B70" s="235" t="str">
        <f>'Скорая медицинская помощь'!C70</f>
        <v>ООО "ЦИЭР "ЭМБРИЛАЙФ"</v>
      </c>
      <c r="C70" s="75">
        <f>'Скорая медицинская помощь'!E70</f>
        <v>0</v>
      </c>
      <c r="D70" s="76">
        <f>'Скорая медицинская помощь'!I70</f>
        <v>0</v>
      </c>
      <c r="E70" s="268">
        <f t="shared" si="19"/>
        <v>0</v>
      </c>
      <c r="F70" s="75">
        <f>Поликлиника!E70</f>
        <v>0</v>
      </c>
      <c r="G70" s="76">
        <f>Поликлиника!I70</f>
        <v>0</v>
      </c>
      <c r="H70" s="77">
        <f t="shared" si="20"/>
        <v>0</v>
      </c>
      <c r="I70" s="78">
        <f>Поликлиника!AL70</f>
        <v>0</v>
      </c>
      <c r="J70" s="78">
        <f>Поликлиника!AP70</f>
        <v>0</v>
      </c>
      <c r="K70" s="77">
        <f t="shared" si="3"/>
        <v>0</v>
      </c>
      <c r="L70" s="76">
        <f>Поликлиника!V70</f>
        <v>0</v>
      </c>
      <c r="M70" s="76">
        <f>Поликлиника!Z70</f>
        <v>0</v>
      </c>
      <c r="N70" s="77">
        <f t="shared" si="21"/>
        <v>0</v>
      </c>
      <c r="O70" s="79">
        <f>Поликлиника!BB70</f>
        <v>0</v>
      </c>
      <c r="P70" s="79">
        <f>Поликлиника!BF70</f>
        <v>0</v>
      </c>
      <c r="Q70" s="58">
        <f t="shared" si="22"/>
        <v>0</v>
      </c>
      <c r="R70" s="76">
        <f>Поликлиника!BR70</f>
        <v>0</v>
      </c>
      <c r="S70" s="76">
        <f>Поликлиника!BV70</f>
        <v>0</v>
      </c>
      <c r="T70" s="77">
        <f t="shared" si="23"/>
        <v>0</v>
      </c>
      <c r="U70" s="78">
        <f>Поликлиника!CH70</f>
        <v>0</v>
      </c>
      <c r="V70" s="78">
        <f>Поликлиника!CL70</f>
        <v>0</v>
      </c>
      <c r="W70" s="80">
        <f t="shared" si="24"/>
        <v>0</v>
      </c>
      <c r="X70" s="81">
        <f>'Круглосуточный стационар'!D70</f>
        <v>0</v>
      </c>
      <c r="Y70" s="82">
        <f>'Круглосуточный стационар'!H70</f>
        <v>0</v>
      </c>
      <c r="Z70" s="77">
        <f t="shared" si="25"/>
        <v>0</v>
      </c>
      <c r="AA70" s="82">
        <f>'Круглосуточный стационар'!T70</f>
        <v>0</v>
      </c>
      <c r="AB70" s="82">
        <f>'Круглосуточный стационар'!X70</f>
        <v>0</v>
      </c>
      <c r="AC70" s="80">
        <f t="shared" si="26"/>
        <v>0</v>
      </c>
      <c r="AD70" s="75">
        <f>'Дневной стационар'!D70</f>
        <v>3932.08</v>
      </c>
      <c r="AE70" s="76">
        <f>'Дневной стационар'!L70</f>
        <v>3932.08</v>
      </c>
      <c r="AF70" s="77">
        <f t="shared" si="27"/>
        <v>0</v>
      </c>
      <c r="AG70" s="76"/>
      <c r="AH70" s="76"/>
      <c r="AI70" s="80">
        <f t="shared" si="28"/>
        <v>0</v>
      </c>
      <c r="AJ70" s="83">
        <f t="shared" si="12"/>
        <v>3932.08</v>
      </c>
      <c r="AK70" s="253">
        <f t="shared" si="13"/>
        <v>3932.08</v>
      </c>
      <c r="AL70" s="84">
        <f t="shared" si="29"/>
        <v>0</v>
      </c>
      <c r="AM70" s="292">
        <f>'[1]410106'!$W$15</f>
        <v>0</v>
      </c>
      <c r="AN70" s="292">
        <f>'[1]410106'!$W$15</f>
        <v>0</v>
      </c>
      <c r="AO70" s="293">
        <f t="shared" si="15"/>
        <v>0</v>
      </c>
      <c r="AP70" s="292">
        <f t="shared" si="16"/>
        <v>3932.08</v>
      </c>
      <c r="AQ70" s="292">
        <f t="shared" si="17"/>
        <v>3932.08</v>
      </c>
      <c r="AR70" s="293">
        <f t="shared" si="18"/>
        <v>0</v>
      </c>
      <c r="AT70" s="294"/>
      <c r="AU70" s="294"/>
    </row>
    <row r="71" spans="1:47" x14ac:dyDescent="0.25">
      <c r="A71" s="86">
        <f>'Скорая медицинская помощь'!A71</f>
        <v>56</v>
      </c>
      <c r="B71" s="235" t="str">
        <f>'Скорая медицинская помощь'!C71</f>
        <v xml:space="preserve"> ООО "МАТЬ И ДИТЯ ЯРОСЛАВЛЬ"</v>
      </c>
      <c r="C71" s="75">
        <f>'Скорая медицинская помощь'!E71</f>
        <v>0</v>
      </c>
      <c r="D71" s="76">
        <f>'Скорая медицинская помощь'!I71</f>
        <v>0</v>
      </c>
      <c r="E71" s="268">
        <f t="shared" si="19"/>
        <v>0</v>
      </c>
      <c r="F71" s="75">
        <f>Поликлиника!E71</f>
        <v>0</v>
      </c>
      <c r="G71" s="76">
        <f>Поликлиника!I71</f>
        <v>0</v>
      </c>
      <c r="H71" s="77">
        <f t="shared" si="20"/>
        <v>0</v>
      </c>
      <c r="I71" s="78">
        <f>Поликлиника!AL71</f>
        <v>0</v>
      </c>
      <c r="J71" s="78">
        <f>Поликлиника!AP71</f>
        <v>0</v>
      </c>
      <c r="K71" s="77">
        <f t="shared" si="3"/>
        <v>0</v>
      </c>
      <c r="L71" s="76">
        <f>Поликлиника!V71</f>
        <v>0</v>
      </c>
      <c r="M71" s="76">
        <f>Поликлиника!Z71</f>
        <v>0</v>
      </c>
      <c r="N71" s="77">
        <f t="shared" si="21"/>
        <v>0</v>
      </c>
      <c r="O71" s="79">
        <f>Поликлиника!BB71</f>
        <v>0</v>
      </c>
      <c r="P71" s="79">
        <f>Поликлиника!BF71</f>
        <v>0</v>
      </c>
      <c r="Q71" s="58">
        <f t="shared" si="22"/>
        <v>0</v>
      </c>
      <c r="R71" s="76">
        <f>Поликлиника!BR71</f>
        <v>0</v>
      </c>
      <c r="S71" s="76">
        <f>Поликлиника!BV71</f>
        <v>0</v>
      </c>
      <c r="T71" s="77">
        <f t="shared" si="23"/>
        <v>0</v>
      </c>
      <c r="U71" s="78">
        <f>Поликлиника!CH71</f>
        <v>0</v>
      </c>
      <c r="V71" s="78">
        <f>Поликлиника!CL71</f>
        <v>0</v>
      </c>
      <c r="W71" s="80">
        <f t="shared" si="24"/>
        <v>0</v>
      </c>
      <c r="X71" s="81">
        <f>'Круглосуточный стационар'!D71</f>
        <v>0</v>
      </c>
      <c r="Y71" s="82">
        <f>'Круглосуточный стационар'!H71</f>
        <v>0</v>
      </c>
      <c r="Z71" s="77">
        <f t="shared" si="25"/>
        <v>0</v>
      </c>
      <c r="AA71" s="82">
        <f>'Круглосуточный стационар'!T71</f>
        <v>0</v>
      </c>
      <c r="AB71" s="82">
        <f>'Круглосуточный стационар'!X71</f>
        <v>0</v>
      </c>
      <c r="AC71" s="80">
        <f t="shared" si="26"/>
        <v>0</v>
      </c>
      <c r="AD71" s="75">
        <f>'Дневной стационар'!D71</f>
        <v>0</v>
      </c>
      <c r="AE71" s="76">
        <f>'Дневной стационар'!L71</f>
        <v>0</v>
      </c>
      <c r="AF71" s="77">
        <f t="shared" si="27"/>
        <v>0</v>
      </c>
      <c r="AG71" s="76"/>
      <c r="AH71" s="76"/>
      <c r="AI71" s="80">
        <f t="shared" si="28"/>
        <v>0</v>
      </c>
      <c r="AJ71" s="83">
        <f t="shared" si="12"/>
        <v>0</v>
      </c>
      <c r="AK71" s="253">
        <f t="shared" si="13"/>
        <v>0</v>
      </c>
      <c r="AL71" s="84">
        <f t="shared" si="29"/>
        <v>0</v>
      </c>
      <c r="AM71" s="292">
        <f>'[1]410105'!$W$15</f>
        <v>0</v>
      </c>
      <c r="AN71" s="292">
        <f>'[1]410105'!$W$15</f>
        <v>0</v>
      </c>
      <c r="AO71" s="293">
        <f t="shared" si="15"/>
        <v>0</v>
      </c>
      <c r="AP71" s="292">
        <f t="shared" si="16"/>
        <v>0</v>
      </c>
      <c r="AQ71" s="292">
        <f t="shared" si="17"/>
        <v>0</v>
      </c>
      <c r="AR71" s="293">
        <f t="shared" si="18"/>
        <v>0</v>
      </c>
      <c r="AT71" s="294"/>
      <c r="AU71" s="294"/>
    </row>
    <row r="72" spans="1:47" x14ac:dyDescent="0.25">
      <c r="A72" s="86">
        <f>'Скорая медицинская помощь'!A72</f>
        <v>0</v>
      </c>
      <c r="B72" s="235">
        <f>'Скорая медицинская помощь'!C72</f>
        <v>0</v>
      </c>
      <c r="C72" s="75">
        <f>'Скорая медицинская помощь'!E72</f>
        <v>0</v>
      </c>
      <c r="D72" s="76">
        <f>'Скорая медицинская помощь'!I72</f>
        <v>0</v>
      </c>
      <c r="E72" s="268">
        <f t="shared" si="19"/>
        <v>0</v>
      </c>
      <c r="F72" s="75">
        <f>Поликлиника!E72</f>
        <v>0</v>
      </c>
      <c r="G72" s="76">
        <f>Поликлиника!I72</f>
        <v>0</v>
      </c>
      <c r="H72" s="77">
        <f t="shared" si="20"/>
        <v>0</v>
      </c>
      <c r="I72" s="78">
        <f>Поликлиника!AL72</f>
        <v>0</v>
      </c>
      <c r="J72" s="78">
        <f>Поликлиника!AP72</f>
        <v>0</v>
      </c>
      <c r="K72" s="77">
        <f t="shared" si="3"/>
        <v>0</v>
      </c>
      <c r="L72" s="76">
        <f>Поликлиника!V72</f>
        <v>0</v>
      </c>
      <c r="M72" s="76">
        <f>Поликлиника!Z72</f>
        <v>0</v>
      </c>
      <c r="N72" s="77">
        <f t="shared" si="21"/>
        <v>0</v>
      </c>
      <c r="O72" s="79">
        <f>Поликлиника!BB72</f>
        <v>0</v>
      </c>
      <c r="P72" s="79">
        <f>Поликлиника!BF72</f>
        <v>0</v>
      </c>
      <c r="Q72" s="58">
        <f t="shared" si="22"/>
        <v>0</v>
      </c>
      <c r="R72" s="76">
        <f>Поликлиника!BR72</f>
        <v>0</v>
      </c>
      <c r="S72" s="76">
        <f>Поликлиника!BV72</f>
        <v>0</v>
      </c>
      <c r="T72" s="77">
        <f t="shared" si="23"/>
        <v>0</v>
      </c>
      <c r="U72" s="78">
        <f>Поликлиника!CH72</f>
        <v>0</v>
      </c>
      <c r="V72" s="78">
        <f>Поликлиника!CL72</f>
        <v>0</v>
      </c>
      <c r="W72" s="80">
        <f t="shared" si="24"/>
        <v>0</v>
      </c>
      <c r="X72" s="81">
        <f>'Круглосуточный стационар'!D72</f>
        <v>0</v>
      </c>
      <c r="Y72" s="82">
        <f>'Круглосуточный стационар'!H72</f>
        <v>0</v>
      </c>
      <c r="Z72" s="77">
        <f t="shared" si="25"/>
        <v>0</v>
      </c>
      <c r="AA72" s="82">
        <f>'Круглосуточный стационар'!T72</f>
        <v>0</v>
      </c>
      <c r="AB72" s="82">
        <f>'Круглосуточный стационар'!X72</f>
        <v>0</v>
      </c>
      <c r="AC72" s="80">
        <f t="shared" si="26"/>
        <v>0</v>
      </c>
      <c r="AD72" s="75">
        <f>'Дневной стационар'!D72</f>
        <v>0</v>
      </c>
      <c r="AE72" s="76">
        <f>'Дневной стационар'!L72</f>
        <v>0</v>
      </c>
      <c r="AF72" s="77">
        <f t="shared" si="27"/>
        <v>0</v>
      </c>
      <c r="AG72" s="76"/>
      <c r="AH72" s="76"/>
      <c r="AI72" s="80">
        <f t="shared" si="28"/>
        <v>0</v>
      </c>
      <c r="AJ72" s="83">
        <f t="shared" si="12"/>
        <v>0</v>
      </c>
      <c r="AK72" s="253">
        <f t="shared" si="13"/>
        <v>0</v>
      </c>
      <c r="AL72" s="84">
        <f t="shared" si="29"/>
        <v>0</v>
      </c>
      <c r="AM72" s="292"/>
      <c r="AN72" s="292"/>
      <c r="AO72" s="293"/>
      <c r="AP72" s="292">
        <f t="shared" si="16"/>
        <v>0</v>
      </c>
      <c r="AQ72" s="292">
        <f t="shared" si="17"/>
        <v>0</v>
      </c>
      <c r="AR72" s="293"/>
      <c r="AT72" s="294"/>
      <c r="AU72" s="294"/>
    </row>
    <row r="73" spans="1:47" x14ac:dyDescent="0.25">
      <c r="A73" s="86">
        <f>'Скорая медицинская помощь'!A73</f>
        <v>0</v>
      </c>
      <c r="B73" s="265">
        <f>'Скорая медицинская помощь'!C73</f>
        <v>0</v>
      </c>
      <c r="C73" s="260">
        <f>'Скорая медицинская помощь'!E73</f>
        <v>0</v>
      </c>
      <c r="D73" s="194">
        <f>'Скорая медицинская помощь'!I73</f>
        <v>0</v>
      </c>
      <c r="E73" s="124">
        <f t="shared" si="19"/>
        <v>0</v>
      </c>
      <c r="F73" s="260">
        <f>Поликлиника!E73</f>
        <v>0</v>
      </c>
      <c r="G73" s="194">
        <f>Поликлиника!I73</f>
        <v>0</v>
      </c>
      <c r="H73" s="254">
        <f t="shared" si="20"/>
        <v>0</v>
      </c>
      <c r="I73" s="255">
        <f>Поликлиника!AL73</f>
        <v>0</v>
      </c>
      <c r="J73" s="255">
        <f>Поликлиника!AP73</f>
        <v>0</v>
      </c>
      <c r="K73" s="254">
        <f t="shared" si="3"/>
        <v>0</v>
      </c>
      <c r="L73" s="194">
        <f>Поликлиника!V73</f>
        <v>0</v>
      </c>
      <c r="M73" s="194">
        <f>Поликлиника!Z73</f>
        <v>0</v>
      </c>
      <c r="N73" s="254">
        <f t="shared" si="21"/>
        <v>0</v>
      </c>
      <c r="O73" s="126">
        <f>Поликлиника!BB73</f>
        <v>0</v>
      </c>
      <c r="P73" s="126">
        <f>Поликлиника!BF73</f>
        <v>0</v>
      </c>
      <c r="Q73" s="123">
        <f t="shared" si="22"/>
        <v>0</v>
      </c>
      <c r="R73" s="194">
        <f>Поликлиника!BR73</f>
        <v>0</v>
      </c>
      <c r="S73" s="194">
        <f>Поликлиника!BV73</f>
        <v>0</v>
      </c>
      <c r="T73" s="254">
        <f t="shared" si="23"/>
        <v>0</v>
      </c>
      <c r="U73" s="255">
        <f>Поликлиника!CH73</f>
        <v>0</v>
      </c>
      <c r="V73" s="255">
        <f>Поликлиника!CL73</f>
        <v>0</v>
      </c>
      <c r="W73" s="261">
        <f t="shared" si="24"/>
        <v>0</v>
      </c>
      <c r="X73" s="262">
        <f>'Круглосуточный стационар'!D73</f>
        <v>0</v>
      </c>
      <c r="Y73" s="256">
        <f>'Круглосуточный стационар'!H73</f>
        <v>0</v>
      </c>
      <c r="Z73" s="254">
        <f t="shared" si="25"/>
        <v>0</v>
      </c>
      <c r="AA73" s="256">
        <f>'Круглосуточный стационар'!T73</f>
        <v>0</v>
      </c>
      <c r="AB73" s="256">
        <f>'Круглосуточный стационар'!X73</f>
        <v>0</v>
      </c>
      <c r="AC73" s="261">
        <f t="shared" si="26"/>
        <v>0</v>
      </c>
      <c r="AD73" s="260">
        <f>'Дневной стационар'!D73</f>
        <v>0</v>
      </c>
      <c r="AE73" s="194">
        <f>'Дневной стационар'!L73</f>
        <v>0</v>
      </c>
      <c r="AF73" s="254">
        <f t="shared" si="27"/>
        <v>0</v>
      </c>
      <c r="AG73" s="194"/>
      <c r="AH73" s="194"/>
      <c r="AI73" s="261">
        <f t="shared" si="28"/>
        <v>0</v>
      </c>
      <c r="AJ73" s="259">
        <f t="shared" si="12"/>
        <v>0</v>
      </c>
      <c r="AK73" s="257">
        <f t="shared" si="13"/>
        <v>0</v>
      </c>
      <c r="AL73" s="258">
        <f t="shared" si="29"/>
        <v>0</v>
      </c>
      <c r="AM73" s="292"/>
      <c r="AN73" s="292"/>
      <c r="AO73" s="293"/>
      <c r="AP73" s="292">
        <f t="shared" si="16"/>
        <v>0</v>
      </c>
      <c r="AQ73" s="292">
        <f t="shared" si="17"/>
        <v>0</v>
      </c>
      <c r="AR73" s="293"/>
      <c r="AT73" s="294"/>
      <c r="AU73" s="294"/>
    </row>
    <row r="74" spans="1:47" x14ac:dyDescent="0.25">
      <c r="A74" s="88"/>
      <c r="B74" s="266" t="s">
        <v>6</v>
      </c>
      <c r="C74" s="89">
        <f t="shared" ref="C74:AQ74" si="30">SUM(C14:C73)</f>
        <v>1041882.1799999999</v>
      </c>
      <c r="D74" s="25">
        <f t="shared" si="30"/>
        <v>1041882.1799999999</v>
      </c>
      <c r="E74" s="169">
        <f t="shared" si="30"/>
        <v>0</v>
      </c>
      <c r="F74" s="89">
        <f t="shared" si="30"/>
        <v>1224523.47</v>
      </c>
      <c r="G74" s="25">
        <f t="shared" si="30"/>
        <v>1224523.4699999997</v>
      </c>
      <c r="H74" s="90">
        <f t="shared" si="30"/>
        <v>-1.8189894035458565E-11</v>
      </c>
      <c r="I74" s="25">
        <f t="shared" si="30"/>
        <v>198486.03000000003</v>
      </c>
      <c r="J74" s="25">
        <f t="shared" si="30"/>
        <v>210325.80999999997</v>
      </c>
      <c r="K74" s="90">
        <f t="shared" si="30"/>
        <v>11839.780000000006</v>
      </c>
      <c r="L74" s="25">
        <f t="shared" si="30"/>
        <v>1205429.0700000005</v>
      </c>
      <c r="M74" s="25">
        <f t="shared" si="30"/>
        <v>1194239.7000000004</v>
      </c>
      <c r="N74" s="90">
        <f t="shared" si="30"/>
        <v>-11189.36999999995</v>
      </c>
      <c r="O74" s="67">
        <f t="shared" si="30"/>
        <v>442450.15999999992</v>
      </c>
      <c r="P74" s="67">
        <f t="shared" si="30"/>
        <v>442450.15999999986</v>
      </c>
      <c r="Q74" s="66">
        <f t="shared" si="30"/>
        <v>-4.5474735088646412E-13</v>
      </c>
      <c r="R74" s="25">
        <f t="shared" si="30"/>
        <v>3678811.8023200002</v>
      </c>
      <c r="S74" s="25">
        <f t="shared" si="30"/>
        <v>3678811.8023200002</v>
      </c>
      <c r="T74" s="90">
        <f t="shared" si="30"/>
        <v>0</v>
      </c>
      <c r="U74" s="91">
        <f t="shared" si="30"/>
        <v>710198.86232000019</v>
      </c>
      <c r="V74" s="91">
        <f t="shared" si="30"/>
        <v>710198.86232000019</v>
      </c>
      <c r="W74" s="92">
        <f t="shared" si="30"/>
        <v>0</v>
      </c>
      <c r="X74" s="93">
        <f t="shared" si="30"/>
        <v>7137122.8199999994</v>
      </c>
      <c r="Y74" s="94">
        <f t="shared" si="30"/>
        <v>7137122.8199999994</v>
      </c>
      <c r="Z74" s="90">
        <f t="shared" si="30"/>
        <v>0</v>
      </c>
      <c r="AA74" s="94">
        <f t="shared" si="30"/>
        <v>196663.44999999998</v>
      </c>
      <c r="AB74" s="94">
        <f t="shared" si="30"/>
        <v>196663.44999999998</v>
      </c>
      <c r="AC74" s="92">
        <f t="shared" si="30"/>
        <v>0</v>
      </c>
      <c r="AD74" s="89">
        <f t="shared" si="30"/>
        <v>1910571.6056980006</v>
      </c>
      <c r="AE74" s="25">
        <f t="shared" si="30"/>
        <v>1910571.6056980006</v>
      </c>
      <c r="AF74" s="90">
        <f t="shared" si="30"/>
        <v>0</v>
      </c>
      <c r="AG74" s="25">
        <f t="shared" si="30"/>
        <v>0</v>
      </c>
      <c r="AH74" s="25">
        <f t="shared" si="30"/>
        <v>0</v>
      </c>
      <c r="AI74" s="92">
        <f t="shared" si="30"/>
        <v>0</v>
      </c>
      <c r="AJ74" s="95">
        <f t="shared" si="30"/>
        <v>16839277.138018001</v>
      </c>
      <c r="AK74" s="96">
        <f t="shared" si="30"/>
        <v>16839927.548018001</v>
      </c>
      <c r="AL74" s="97">
        <f t="shared" si="30"/>
        <v>650.40999999979977</v>
      </c>
      <c r="AM74" s="295">
        <f t="shared" si="30"/>
        <v>335752.18899999984</v>
      </c>
      <c r="AN74" s="296">
        <f t="shared" si="30"/>
        <v>335752.18899999984</v>
      </c>
      <c r="AO74" s="297">
        <f>SUM(AO14:AO73)</f>
        <v>0</v>
      </c>
      <c r="AP74" s="295">
        <f>SUM(AP14:AP73)</f>
        <v>16503524.949018</v>
      </c>
      <c r="AQ74" s="296">
        <f t="shared" si="30"/>
        <v>16504175.359018</v>
      </c>
      <c r="AR74" s="297">
        <f>SUM(AR14:AR73)</f>
        <v>650.40999999979977</v>
      </c>
      <c r="AT74" s="294"/>
      <c r="AU74" s="294"/>
    </row>
    <row r="75" spans="1:47" x14ac:dyDescent="0.25">
      <c r="AA75" s="98"/>
      <c r="AB75" s="98"/>
    </row>
    <row r="76" spans="1:47" x14ac:dyDescent="0.25">
      <c r="A76" s="406" t="s">
        <v>7</v>
      </c>
      <c r="B76" s="478"/>
      <c r="C76" s="271">
        <f>'Скорая медицинская помощь'!E76</f>
        <v>1056882.18</v>
      </c>
      <c r="D76" s="99">
        <f>'Скорая медицинская помощь'!I76</f>
        <v>1056882.18</v>
      </c>
      <c r="E76" s="272">
        <f t="shared" ref="E76:E81" si="31">D76-C76</f>
        <v>0</v>
      </c>
      <c r="F76" s="271">
        <f>Поликлиника!E76</f>
        <v>1224523.47</v>
      </c>
      <c r="G76" s="99">
        <f>Поликлиника!I76</f>
        <v>1224523.47</v>
      </c>
      <c r="H76" s="99">
        <f t="shared" ref="H76:H81" si="32">G76-F76</f>
        <v>0</v>
      </c>
      <c r="I76" s="99">
        <f>Поликлиника!AL76</f>
        <v>211974.16999999998</v>
      </c>
      <c r="J76" s="99">
        <f>Поликлиника!AP76</f>
        <v>211974.16999999998</v>
      </c>
      <c r="K76" s="99">
        <f t="shared" ref="K76:K81" si="33">J76-I76</f>
        <v>0</v>
      </c>
      <c r="L76" s="99">
        <f>Поликлиника!V76</f>
        <v>1214229.07</v>
      </c>
      <c r="M76" s="99">
        <f>Поликлиника!Z76</f>
        <v>1214229.07</v>
      </c>
      <c r="N76" s="99">
        <f t="shared" ref="N76:N81" si="34">M76-L76</f>
        <v>0</v>
      </c>
      <c r="O76" s="99">
        <f>Поликлиника!BB76</f>
        <v>447027.87</v>
      </c>
      <c r="P76" s="99">
        <f>Поликлиника!BF76</f>
        <v>447027.87</v>
      </c>
      <c r="Q76" s="99">
        <f t="shared" ref="Q76:Q81" si="35">P76-O76</f>
        <v>0</v>
      </c>
      <c r="R76" s="99">
        <f>Поликлиника!BR76</f>
        <v>3374972.76</v>
      </c>
      <c r="S76" s="99">
        <f>Поликлиника!BV76</f>
        <v>3374972.76</v>
      </c>
      <c r="T76" s="99">
        <f t="shared" ref="T76:T81" si="36">S76-R76</f>
        <v>0</v>
      </c>
      <c r="U76" s="99"/>
      <c r="V76" s="99"/>
      <c r="W76" s="272"/>
      <c r="X76" s="271">
        <f>'Круглосуточный стационар'!D76</f>
        <v>7259122.8199999994</v>
      </c>
      <c r="Y76" s="99">
        <f>'Круглосуточный стационар'!H76</f>
        <v>7259122.8199999994</v>
      </c>
      <c r="Z76" s="99">
        <f t="shared" ref="Z76:Z81" si="37">Y76-X76</f>
        <v>0</v>
      </c>
      <c r="AA76" s="99"/>
      <c r="AB76" s="99"/>
      <c r="AC76" s="272"/>
      <c r="AD76" s="271">
        <f>'Дневной стационар'!D76</f>
        <v>1965893.7100000002</v>
      </c>
      <c r="AE76" s="99">
        <f>'Дневной стационар'!L76</f>
        <v>1965893.7100000002</v>
      </c>
      <c r="AF76" s="99">
        <f t="shared" ref="AF76:AF81" si="38">AE76-AD76</f>
        <v>0</v>
      </c>
      <c r="AG76" s="99"/>
      <c r="AH76" s="99"/>
      <c r="AI76" s="272"/>
      <c r="AJ76" s="271">
        <f t="shared" ref="AJ76" si="39">C76+F76+I76+O76+R76+X76+AD76+AG76+L76</f>
        <v>16754626.050000001</v>
      </c>
      <c r="AK76" s="99">
        <f t="shared" ref="AK76" si="40">D76+G76+J76+P76+S76+Y76+AE76+AH76+M76</f>
        <v>16754626.050000001</v>
      </c>
      <c r="AL76" s="272">
        <f t="shared" ref="AL76:AL81" si="41">AK76-AJ76</f>
        <v>0</v>
      </c>
      <c r="AM76" s="298"/>
      <c r="AN76" s="298"/>
      <c r="AO76" s="298"/>
      <c r="AP76" s="298">
        <f>AJ76</f>
        <v>16754626.050000001</v>
      </c>
      <c r="AQ76" s="298">
        <f t="shared" ref="AQ76:AR81" si="42">AK76</f>
        <v>16754626.050000001</v>
      </c>
      <c r="AR76" s="298">
        <f t="shared" si="42"/>
        <v>0</v>
      </c>
    </row>
    <row r="77" spans="1:47" x14ac:dyDescent="0.25">
      <c r="A77" s="270" t="s">
        <v>44</v>
      </c>
      <c r="B77" s="275"/>
      <c r="C77" s="273">
        <f>'Скорая медицинская помощь'!E77</f>
        <v>0</v>
      </c>
      <c r="D77" s="100">
        <f>'Скорая медицинская помощь'!I77</f>
        <v>0</v>
      </c>
      <c r="E77" s="274">
        <f t="shared" si="31"/>
        <v>0</v>
      </c>
      <c r="F77" s="273">
        <f>Поликлиника!E77</f>
        <v>0</v>
      </c>
      <c r="G77" s="100">
        <f>Поликлиника!I77</f>
        <v>0</v>
      </c>
      <c r="H77" s="100">
        <f t="shared" si="32"/>
        <v>0</v>
      </c>
      <c r="I77" s="100">
        <f>Поликлиника!AL77</f>
        <v>0</v>
      </c>
      <c r="J77" s="100">
        <f>Поликлиника!AP77</f>
        <v>0</v>
      </c>
      <c r="K77" s="100">
        <f t="shared" si="33"/>
        <v>0</v>
      </c>
      <c r="L77" s="100">
        <f>Поликлиника!V77</f>
        <v>0</v>
      </c>
      <c r="M77" s="100">
        <f>Поликлиника!Z77</f>
        <v>0</v>
      </c>
      <c r="N77" s="100">
        <f t="shared" si="34"/>
        <v>0</v>
      </c>
      <c r="O77" s="100">
        <f>Поликлиника!BB77</f>
        <v>0</v>
      </c>
      <c r="P77" s="100">
        <f>Поликлиника!BF77</f>
        <v>0</v>
      </c>
      <c r="Q77" s="100">
        <f t="shared" si="35"/>
        <v>0</v>
      </c>
      <c r="R77" s="100">
        <f>Поликлиника!BR77</f>
        <v>0</v>
      </c>
      <c r="S77" s="100">
        <f>Поликлиника!BV77</f>
        <v>0</v>
      </c>
      <c r="T77" s="100">
        <f t="shared" si="36"/>
        <v>0</v>
      </c>
      <c r="U77" s="100"/>
      <c r="V77" s="100"/>
      <c r="W77" s="274"/>
      <c r="X77" s="273">
        <f>'Круглосуточный стационар'!D77</f>
        <v>0</v>
      </c>
      <c r="Y77" s="100">
        <f>'Круглосуточный стационар'!H77</f>
        <v>0</v>
      </c>
      <c r="Z77" s="100">
        <f t="shared" si="37"/>
        <v>0</v>
      </c>
      <c r="AA77" s="100"/>
      <c r="AB77" s="100"/>
      <c r="AC77" s="274"/>
      <c r="AD77" s="273">
        <f>'Дневной стационар'!D77</f>
        <v>0</v>
      </c>
      <c r="AE77" s="100">
        <f>'Дневной стационар'!L77</f>
        <v>0</v>
      </c>
      <c r="AF77" s="100">
        <f t="shared" si="38"/>
        <v>0</v>
      </c>
      <c r="AG77" s="100"/>
      <c r="AH77" s="100"/>
      <c r="AI77" s="274"/>
      <c r="AJ77" s="273">
        <f t="shared" ref="AJ77:AK77" si="43">C77+F77+L77+O77+R77+X77+AD77</f>
        <v>0</v>
      </c>
      <c r="AK77" s="100">
        <f t="shared" si="43"/>
        <v>0</v>
      </c>
      <c r="AL77" s="274">
        <f t="shared" si="41"/>
        <v>0</v>
      </c>
      <c r="AM77" s="298"/>
      <c r="AN77" s="298"/>
      <c r="AO77" s="299"/>
      <c r="AP77" s="298">
        <f t="shared" ref="AP77:AP81" si="44">AJ77</f>
        <v>0</v>
      </c>
      <c r="AQ77" s="298">
        <f t="shared" si="42"/>
        <v>0</v>
      </c>
      <c r="AR77" s="298">
        <f t="shared" si="42"/>
        <v>0</v>
      </c>
    </row>
    <row r="78" spans="1:47" x14ac:dyDescent="0.25">
      <c r="A78" s="374" t="s">
        <v>8</v>
      </c>
      <c r="B78" s="479"/>
      <c r="C78" s="273">
        <f>'Скорая медицинская помощь'!E78</f>
        <v>15000</v>
      </c>
      <c r="D78" s="100">
        <f>'Скорая медицинская помощь'!I78</f>
        <v>15000</v>
      </c>
      <c r="E78" s="274">
        <f t="shared" si="31"/>
        <v>0</v>
      </c>
      <c r="F78" s="273">
        <f>Поликлиника!E78</f>
        <v>0</v>
      </c>
      <c r="G78" s="100">
        <f>Поликлиника!I78</f>
        <v>0</v>
      </c>
      <c r="H78" s="100">
        <f t="shared" si="32"/>
        <v>0</v>
      </c>
      <c r="I78" s="100">
        <f>Поликлиника!AL78</f>
        <v>1648.3600000000001</v>
      </c>
      <c r="J78" s="100">
        <f>Поликлиника!AP78</f>
        <v>1648.3600000000001</v>
      </c>
      <c r="K78" s="100">
        <f t="shared" si="33"/>
        <v>0</v>
      </c>
      <c r="L78" s="100">
        <f>Поликлиника!V78</f>
        <v>19989.37</v>
      </c>
      <c r="M78" s="100">
        <f>Поликлиника!Z78</f>
        <v>19989.37</v>
      </c>
      <c r="N78" s="100">
        <f t="shared" si="34"/>
        <v>0</v>
      </c>
      <c r="O78" s="100">
        <f>Поликлиника!BB78</f>
        <v>4577.7100000000009</v>
      </c>
      <c r="P78" s="100">
        <f>Поликлиника!BF78</f>
        <v>4577.7100000000009</v>
      </c>
      <c r="Q78" s="100">
        <f t="shared" si="35"/>
        <v>0</v>
      </c>
      <c r="R78" s="100">
        <f>Поликлиника!BR78</f>
        <v>21462.46</v>
      </c>
      <c r="S78" s="100">
        <f>Поликлиника!BV78</f>
        <v>21462.46</v>
      </c>
      <c r="T78" s="100">
        <f t="shared" si="36"/>
        <v>0</v>
      </c>
      <c r="U78" s="100"/>
      <c r="V78" s="100"/>
      <c r="W78" s="274"/>
      <c r="X78" s="273">
        <f>'Круглосуточный стационар'!D78</f>
        <v>122000</v>
      </c>
      <c r="Y78" s="100">
        <f>'Круглосуточный стационар'!H78</f>
        <v>122000</v>
      </c>
      <c r="Z78" s="100">
        <f t="shared" si="37"/>
        <v>0</v>
      </c>
      <c r="AA78" s="100"/>
      <c r="AB78" s="100"/>
      <c r="AC78" s="274"/>
      <c r="AD78" s="273">
        <f>'Дневной стационар'!D78</f>
        <v>55322.1</v>
      </c>
      <c r="AE78" s="100">
        <f>'Дневной стационар'!L78</f>
        <v>55322.1</v>
      </c>
      <c r="AF78" s="100">
        <f t="shared" si="38"/>
        <v>0</v>
      </c>
      <c r="AG78" s="100"/>
      <c r="AH78" s="100"/>
      <c r="AI78" s="274"/>
      <c r="AJ78" s="273">
        <f>C78+F78+I78+O78+R78+X78+AD78+AG78+L78</f>
        <v>240000</v>
      </c>
      <c r="AK78" s="100">
        <f t="shared" ref="AK78:AK81" si="45">D78+G78+J78+P78+S78+Y78+AE78+AH78+M78</f>
        <v>240000</v>
      </c>
      <c r="AL78" s="274">
        <f t="shared" si="41"/>
        <v>0</v>
      </c>
      <c r="AM78" s="299"/>
      <c r="AN78" s="299"/>
      <c r="AO78" s="299"/>
      <c r="AP78" s="298">
        <f t="shared" si="44"/>
        <v>240000</v>
      </c>
      <c r="AQ78" s="298">
        <f t="shared" si="42"/>
        <v>240000</v>
      </c>
      <c r="AR78" s="298">
        <f t="shared" si="42"/>
        <v>0</v>
      </c>
    </row>
    <row r="79" spans="1:47" x14ac:dyDescent="0.25">
      <c r="A79" s="374" t="s">
        <v>9</v>
      </c>
      <c r="B79" s="479"/>
      <c r="C79" s="273">
        <f>C76-C78</f>
        <v>1041882.1799999999</v>
      </c>
      <c r="D79" s="100">
        <f>D76-D78</f>
        <v>1041882.1799999999</v>
      </c>
      <c r="E79" s="274">
        <f t="shared" si="31"/>
        <v>0</v>
      </c>
      <c r="F79" s="273">
        <f>F76-F78</f>
        <v>1224523.47</v>
      </c>
      <c r="G79" s="100">
        <f>G76-G78</f>
        <v>1224523.47</v>
      </c>
      <c r="H79" s="100">
        <f t="shared" si="32"/>
        <v>0</v>
      </c>
      <c r="I79" s="100">
        <f>Поликлиника!AL79</f>
        <v>210325.81</v>
      </c>
      <c r="J79" s="100">
        <f>Поликлиника!AP79</f>
        <v>210325.81</v>
      </c>
      <c r="K79" s="100">
        <f t="shared" si="33"/>
        <v>0</v>
      </c>
      <c r="L79" s="100">
        <f>L76-L78</f>
        <v>1194239.7</v>
      </c>
      <c r="M79" s="100">
        <f>M76-M78</f>
        <v>1194239.7</v>
      </c>
      <c r="N79" s="100">
        <f t="shared" si="34"/>
        <v>0</v>
      </c>
      <c r="O79" s="100">
        <f>O76-O78</f>
        <v>442450.16</v>
      </c>
      <c r="P79" s="100">
        <f>P76-P78</f>
        <v>442450.16</v>
      </c>
      <c r="Q79" s="100">
        <f t="shared" si="35"/>
        <v>0</v>
      </c>
      <c r="R79" s="100">
        <f>R76-R78</f>
        <v>3353510.3</v>
      </c>
      <c r="S79" s="100">
        <f>S76-S78</f>
        <v>3353510.3</v>
      </c>
      <c r="T79" s="100">
        <f t="shared" si="36"/>
        <v>0</v>
      </c>
      <c r="U79" s="100"/>
      <c r="V79" s="100"/>
      <c r="W79" s="274"/>
      <c r="X79" s="273">
        <f>X76-X78</f>
        <v>7137122.8199999994</v>
      </c>
      <c r="Y79" s="100">
        <f>Y76-Y78</f>
        <v>7137122.8199999994</v>
      </c>
      <c r="Z79" s="100">
        <f t="shared" si="37"/>
        <v>0</v>
      </c>
      <c r="AA79" s="100"/>
      <c r="AB79" s="100"/>
      <c r="AC79" s="274"/>
      <c r="AD79" s="273">
        <f>AD76-AD78</f>
        <v>1910571.61</v>
      </c>
      <c r="AE79" s="100">
        <f>AE76-AE78</f>
        <v>1910571.61</v>
      </c>
      <c r="AF79" s="100">
        <f t="shared" si="38"/>
        <v>0</v>
      </c>
      <c r="AG79" s="100"/>
      <c r="AH79" s="100"/>
      <c r="AI79" s="274"/>
      <c r="AJ79" s="273">
        <f t="shared" ref="AJ79:AJ81" si="46">C79+F79+I79+O79+R79+X79+AD79+AG79+L79</f>
        <v>16514626.049999997</v>
      </c>
      <c r="AK79" s="100">
        <f t="shared" si="45"/>
        <v>16514626.049999997</v>
      </c>
      <c r="AL79" s="274">
        <f t="shared" si="41"/>
        <v>0</v>
      </c>
      <c r="AM79" s="300"/>
      <c r="AN79" s="300"/>
      <c r="AO79" s="299"/>
      <c r="AP79" s="298">
        <f t="shared" si="44"/>
        <v>16514626.049999997</v>
      </c>
      <c r="AQ79" s="298">
        <f t="shared" si="42"/>
        <v>16514626.049999997</v>
      </c>
      <c r="AR79" s="298">
        <f t="shared" si="42"/>
        <v>0</v>
      </c>
    </row>
    <row r="80" spans="1:47" ht="32.25" customHeight="1" x14ac:dyDescent="0.25">
      <c r="A80" s="377" t="s">
        <v>10</v>
      </c>
      <c r="B80" s="480"/>
      <c r="C80" s="276"/>
      <c r="D80" s="101"/>
      <c r="E80" s="277">
        <f t="shared" si="31"/>
        <v>0</v>
      </c>
      <c r="F80" s="276"/>
      <c r="G80" s="101"/>
      <c r="H80" s="101">
        <f t="shared" si="32"/>
        <v>0</v>
      </c>
      <c r="I80" s="101">
        <f>Поликлиника!AL80</f>
        <v>0</v>
      </c>
      <c r="J80" s="101">
        <f>Поликлиника!AP80</f>
        <v>0</v>
      </c>
      <c r="K80" s="101">
        <f t="shared" si="33"/>
        <v>0</v>
      </c>
      <c r="L80" s="101"/>
      <c r="M80" s="101"/>
      <c r="N80" s="101">
        <f t="shared" si="34"/>
        <v>0</v>
      </c>
      <c r="O80" s="101"/>
      <c r="P80" s="101"/>
      <c r="Q80" s="101">
        <f t="shared" si="35"/>
        <v>0</v>
      </c>
      <c r="R80" s="101">
        <f>Поликлиника!BR80</f>
        <v>335752.1889999999</v>
      </c>
      <c r="S80" s="101">
        <f>Поликлиника!BV80</f>
        <v>335752.1889999999</v>
      </c>
      <c r="T80" s="101">
        <f t="shared" si="36"/>
        <v>0</v>
      </c>
      <c r="U80" s="101"/>
      <c r="V80" s="101"/>
      <c r="W80" s="277"/>
      <c r="X80" s="276"/>
      <c r="Y80" s="101"/>
      <c r="Z80" s="101">
        <f t="shared" si="37"/>
        <v>0</v>
      </c>
      <c r="AA80" s="101"/>
      <c r="AB80" s="101"/>
      <c r="AC80" s="277"/>
      <c r="AD80" s="276"/>
      <c r="AE80" s="101"/>
      <c r="AF80" s="101">
        <f t="shared" si="38"/>
        <v>0</v>
      </c>
      <c r="AG80" s="101"/>
      <c r="AH80" s="101"/>
      <c r="AI80" s="277"/>
      <c r="AJ80" s="276">
        <f t="shared" si="46"/>
        <v>335752.1889999999</v>
      </c>
      <c r="AK80" s="101">
        <f t="shared" si="45"/>
        <v>335752.1889999999</v>
      </c>
      <c r="AL80" s="277">
        <f>AK80-AJ80</f>
        <v>0</v>
      </c>
      <c r="AM80" s="301"/>
      <c r="AN80" s="301"/>
      <c r="AO80" s="301"/>
      <c r="AP80" s="298">
        <f t="shared" si="44"/>
        <v>335752.1889999999</v>
      </c>
      <c r="AQ80" s="298">
        <f t="shared" si="42"/>
        <v>335752.1889999999</v>
      </c>
      <c r="AR80" s="298">
        <f t="shared" si="42"/>
        <v>0</v>
      </c>
      <c r="AT80" s="302"/>
      <c r="AU80" s="302"/>
    </row>
    <row r="81" spans="1:47" s="8" customFormat="1" ht="36.75" customHeight="1" x14ac:dyDescent="0.25">
      <c r="A81" s="380" t="s">
        <v>52</v>
      </c>
      <c r="B81" s="382"/>
      <c r="C81" s="280">
        <f>C79+C80</f>
        <v>1041882.1799999999</v>
      </c>
      <c r="D81" s="102">
        <f>D79+D80</f>
        <v>1041882.1799999999</v>
      </c>
      <c r="E81" s="278">
        <f t="shared" si="31"/>
        <v>0</v>
      </c>
      <c r="F81" s="281">
        <f>F79+F80</f>
        <v>1224523.47</v>
      </c>
      <c r="G81" s="102">
        <f>G79+G80</f>
        <v>1224523.47</v>
      </c>
      <c r="H81" s="102">
        <f t="shared" si="32"/>
        <v>0</v>
      </c>
      <c r="I81" s="102">
        <f>I79+I80</f>
        <v>210325.81</v>
      </c>
      <c r="J81" s="102">
        <f>J79+J80</f>
        <v>210325.81</v>
      </c>
      <c r="K81" s="102">
        <f t="shared" si="33"/>
        <v>0</v>
      </c>
      <c r="L81" s="102">
        <f>L79+L80</f>
        <v>1194239.7</v>
      </c>
      <c r="M81" s="102">
        <f>M79+M80</f>
        <v>1194239.7</v>
      </c>
      <c r="N81" s="102">
        <f t="shared" si="34"/>
        <v>0</v>
      </c>
      <c r="O81" s="102">
        <f>O79+O80</f>
        <v>442450.16</v>
      </c>
      <c r="P81" s="102">
        <f>P79+P80</f>
        <v>442450.16</v>
      </c>
      <c r="Q81" s="102">
        <f t="shared" si="35"/>
        <v>0</v>
      </c>
      <c r="R81" s="102">
        <f>R79+R80</f>
        <v>3689262.4889999996</v>
      </c>
      <c r="S81" s="102">
        <f>S79+S80</f>
        <v>3689262.4889999996</v>
      </c>
      <c r="T81" s="102">
        <f t="shared" si="36"/>
        <v>0</v>
      </c>
      <c r="U81" s="102"/>
      <c r="V81" s="102"/>
      <c r="W81" s="102"/>
      <c r="X81" s="102">
        <f>X79+X80</f>
        <v>7137122.8199999994</v>
      </c>
      <c r="Y81" s="102">
        <f>Y79+Y80</f>
        <v>7137122.8199999994</v>
      </c>
      <c r="Z81" s="102">
        <f t="shared" si="37"/>
        <v>0</v>
      </c>
      <c r="AA81" s="102"/>
      <c r="AB81" s="102"/>
      <c r="AC81" s="279"/>
      <c r="AD81" s="280">
        <f>AD79+AD80</f>
        <v>1910571.61</v>
      </c>
      <c r="AE81" s="102">
        <f>AE79+AE80</f>
        <v>1910571.61</v>
      </c>
      <c r="AF81" s="102">
        <f t="shared" si="38"/>
        <v>0</v>
      </c>
      <c r="AG81" s="102"/>
      <c r="AH81" s="102"/>
      <c r="AI81" s="278"/>
      <c r="AJ81" s="280">
        <f t="shared" si="46"/>
        <v>16850378.238999996</v>
      </c>
      <c r="AK81" s="102">
        <f t="shared" si="45"/>
        <v>16850378.238999996</v>
      </c>
      <c r="AL81" s="278">
        <f t="shared" si="41"/>
        <v>0</v>
      </c>
      <c r="AM81" s="301"/>
      <c r="AN81" s="301"/>
      <c r="AO81" s="301"/>
      <c r="AP81" s="298">
        <f t="shared" si="44"/>
        <v>16850378.238999996</v>
      </c>
      <c r="AQ81" s="298">
        <f t="shared" si="42"/>
        <v>16850378.238999996</v>
      </c>
      <c r="AR81" s="298">
        <f t="shared" si="42"/>
        <v>0</v>
      </c>
      <c r="AS81" s="302"/>
      <c r="AT81" s="286"/>
      <c r="AU81" s="286"/>
    </row>
    <row r="82" spans="1:47" x14ac:dyDescent="0.25">
      <c r="C82" s="103"/>
      <c r="D82" s="103"/>
      <c r="E82" s="103"/>
      <c r="F82" s="103"/>
      <c r="G82" s="103"/>
      <c r="H82" s="103"/>
      <c r="I82" s="104"/>
      <c r="J82" s="104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N82" s="294">
        <f>AN80-AM80</f>
        <v>0</v>
      </c>
      <c r="AQ82" s="294"/>
    </row>
    <row r="83" spans="1:47" x14ac:dyDescent="0.25">
      <c r="V83" s="37"/>
      <c r="Y83" s="37"/>
      <c r="AK83" s="37"/>
      <c r="AN83" s="294"/>
      <c r="AQ83" s="294"/>
    </row>
    <row r="84" spans="1:47" ht="13.5" customHeight="1" x14ac:dyDescent="0.25">
      <c r="AP84" s="294"/>
      <c r="AQ84" s="294"/>
    </row>
    <row r="85" spans="1:47" x14ac:dyDescent="0.25">
      <c r="AP85" s="294"/>
    </row>
    <row r="86" spans="1:47" x14ac:dyDescent="0.25">
      <c r="Y86" s="37"/>
    </row>
  </sheetData>
  <autoFilter ref="A13:AN74" xr:uid="{ED9D5E3C-5470-47C2-8651-AC3E40677FCE}"/>
  <mergeCells count="22">
    <mergeCell ref="A76:B76"/>
    <mergeCell ref="A78:B78"/>
    <mergeCell ref="A79:B79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M9:AO12"/>
    <mergeCell ref="AP9:AR12"/>
    <mergeCell ref="AJ9:AL12"/>
    <mergeCell ref="F9:W9"/>
    <mergeCell ref="R10:T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Денно Ася Александровна</cp:lastModifiedBy>
  <cp:lastPrinted>2023-10-19T21:28:21Z</cp:lastPrinted>
  <dcterms:created xsi:type="dcterms:W3CDTF">2015-11-20T05:09:43Z</dcterms:created>
  <dcterms:modified xsi:type="dcterms:W3CDTF">2023-11-27T23:02:03Z</dcterms:modified>
</cp:coreProperties>
</file>